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50" yWindow="0" windowWidth="11685" windowHeight="9120" tabRatio="696" activeTab="0"/>
  </bookViews>
  <sheets>
    <sheet name="記入シート" sheetId="1" r:id="rId1"/>
    <sheet name="印刷シート(Ａ４版)" sheetId="2" r:id="rId2"/>
    <sheet name="データシート" sheetId="3" r:id="rId3"/>
    <sheet name="プログラムデータ" sheetId="4" r:id="rId4"/>
    <sheet name="（例）記入シート" sheetId="5" r:id="rId5"/>
    <sheet name="（例）印刷シート" sheetId="6" r:id="rId6"/>
    <sheet name="（例）データシート" sheetId="7" r:id="rId7"/>
  </sheets>
  <definedNames>
    <definedName name="_xlnm.Print_Area" localSheetId="5">'（例）印刷シート'!$A$1:$T$40</definedName>
    <definedName name="_xlnm.Print_Area" localSheetId="4">'（例）記入シート'!$A$1:$K$59</definedName>
    <definedName name="_xlnm.Print_Area" localSheetId="1">'印刷シート(Ａ４版)'!$A$1:$T$40</definedName>
    <definedName name="_xlnm.Print_Area" localSheetId="0">'記入シート'!$A$1:$K$41</definedName>
  </definedNames>
  <calcPr fullCalcOnLoad="1"/>
</workbook>
</file>

<file path=xl/sharedStrings.xml><?xml version="1.0" encoding="utf-8"?>
<sst xmlns="http://schemas.openxmlformats.org/spreadsheetml/2006/main" count="507" uniqueCount="253">
  <si>
    <t>ＯＫ</t>
  </si>
  <si>
    <t>ＮＧ</t>
  </si>
  <si>
    <t>部門</t>
  </si>
  <si>
    <t>団体名</t>
  </si>
  <si>
    <t>正式名称をお書きください。（例　○○町立△△中学校，　○○大学附属◇◇高等学校）</t>
  </si>
  <si>
    <t>団体名ふりがな</t>
  </si>
  <si>
    <t>出演団体団員前売り入場券</t>
  </si>
  <si>
    <t>連絡責任者名</t>
  </si>
  <si>
    <t>所属長名ではなく，郵便物送り先の方の名前にしてください。</t>
  </si>
  <si>
    <t>連絡先</t>
  </si>
  <si>
    <t>郵便番号</t>
  </si>
  <si>
    <t>番号のみを入力してください。（例　300-1111)</t>
  </si>
  <si>
    <t>住所</t>
  </si>
  <si>
    <t>連絡用電話番号</t>
  </si>
  <si>
    <t>緊急連絡ができる番号（できるだけ携帯電話）を市外局番より入力してください。</t>
  </si>
  <si>
    <t>グループ数</t>
  </si>
  <si>
    <t>氏名</t>
  </si>
  <si>
    <t>演奏時間</t>
  </si>
  <si>
    <t>参加部門</t>
  </si>
  <si>
    <t>参　加</t>
  </si>
  <si>
    <t>（円）×</t>
  </si>
  <si>
    <t>＝</t>
  </si>
  <si>
    <t>円</t>
  </si>
  <si>
    <t>負担金</t>
  </si>
  <si>
    <t>個　人</t>
  </si>
  <si>
    <t>（人）</t>
  </si>
  <si>
    <t>送　　　料</t>
  </si>
  <si>
    <t>合　　　計</t>
  </si>
  <si>
    <t>連　絡</t>
  </si>
  <si>
    <t>〒</t>
  </si>
  <si>
    <t>責任者</t>
  </si>
  <si>
    <t>電話</t>
  </si>
  <si>
    <t>上記のとおり申し込みます</t>
  </si>
  <si>
    <t>月</t>
  </si>
  <si>
    <t>日</t>
  </si>
  <si>
    <t>提出期日は書き入れてください。</t>
  </si>
  <si>
    <t>茨城県吹奏楽連盟理事長　　黒澤　啓光　殿</t>
  </si>
  <si>
    <t>所属長印・職・氏名はこの位置に書き入れてください。</t>
  </si>
  <si>
    <t>学校・団体所属長・職・氏名</t>
  </si>
  <si>
    <t>印</t>
  </si>
  <si>
    <t>所属長印を忘れずに押印してください。</t>
  </si>
  <si>
    <t>団体名・学校名</t>
  </si>
  <si>
    <t>団体名・学校名ふりがな</t>
  </si>
  <si>
    <t>演奏人数</t>
  </si>
  <si>
    <t>曲　　名</t>
  </si>
  <si>
    <t>曲名ふりがな</t>
  </si>
  <si>
    <t>曲名原語</t>
  </si>
  <si>
    <t>作曲者名</t>
  </si>
  <si>
    <t>作曲者名ふりがな</t>
  </si>
  <si>
    <t>作曲者名原語</t>
  </si>
  <si>
    <t>編曲者名</t>
  </si>
  <si>
    <t>編曲者名ふりがな</t>
  </si>
  <si>
    <t>編曲者名原語</t>
  </si>
  <si>
    <t>連絡責任者</t>
  </si>
  <si>
    <t>連絡電話番号</t>
  </si>
  <si>
    <t>連絡先（責任者住所）</t>
  </si>
  <si>
    <t>半角英数で入力　　いらない場合は”0”を入力してください。</t>
  </si>
  <si>
    <t>県東</t>
  </si>
  <si>
    <t>県南</t>
  </si>
  <si>
    <t>県西</t>
  </si>
  <si>
    <t>県北</t>
  </si>
  <si>
    <t>中央</t>
  </si>
  <si>
    <t>部門</t>
  </si>
  <si>
    <t>郵便物・宅配便が届くように詳しく入力してください。</t>
  </si>
  <si>
    <t>会場への交通手段</t>
  </si>
  <si>
    <t>バス</t>
  </si>
  <si>
    <t>その他</t>
  </si>
  <si>
    <t>楽器輸送方法</t>
  </si>
  <si>
    <t>トラック</t>
  </si>
  <si>
    <t>台</t>
  </si>
  <si>
    <t>バスを使用しない場合は０と入力してください。</t>
  </si>
  <si>
    <t>自家用車　１　のように入力してください。使用しない場合は，０を入力してください。</t>
  </si>
  <si>
    <t>４ｔ　１　のように入力してください。使用しない場合は０を入力してください</t>
  </si>
  <si>
    <t>参加申込（記入シート）</t>
  </si>
  <si>
    <t>部門を選択してください。</t>
  </si>
  <si>
    <t>出場地区</t>
  </si>
  <si>
    <t>出場する地区を選択してください。</t>
  </si>
  <si>
    <t>地区大会</t>
  </si>
  <si>
    <t>平成24年度　第47回茨城県アンサンブルコンテスト県東地区大会</t>
  </si>
  <si>
    <t>県南</t>
  </si>
  <si>
    <t>平成24年度　第47回茨城県アンサンブルコンテスト県南地区大会</t>
  </si>
  <si>
    <t>平成24年度　第47回茨城県アンサンブルコンテスト県西地区大会</t>
  </si>
  <si>
    <t>平成24年度　第47回茨城県アンサンブルコンテスト県北地区大会</t>
  </si>
  <si>
    <t>出場
地区</t>
  </si>
  <si>
    <t>出場地区大会</t>
  </si>
  <si>
    <r>
      <t>このシートを入力後，ファイルを</t>
    </r>
    <r>
      <rPr>
        <b/>
        <sz val="16"/>
        <color indexed="10"/>
        <rFont val="ＭＳ Ｐゴシック"/>
        <family val="3"/>
      </rPr>
      <t>各地区事務局</t>
    </r>
    <r>
      <rPr>
        <b/>
        <sz val="16"/>
        <color indexed="8"/>
        <rFont val="ＭＳ Ｐゴシック"/>
        <family val="3"/>
      </rPr>
      <t>へ送信してください。また，印刷シートをプリントアウトし職印を押印した申込書を各地区事務局へ書留郵送してください。Eメールの送信だけでは，申込完了ではありませんので，ご注意ください。</t>
    </r>
  </si>
  <si>
    <t>平成24年</t>
  </si>
  <si>
    <t>平成24年度　第52回茨城県吹奏楽コンクール中央地区大会</t>
  </si>
  <si>
    <t>中学校の部A部門</t>
  </si>
  <si>
    <t>中学校の部B部門</t>
  </si>
  <si>
    <t>高等学校部B部門</t>
  </si>
  <si>
    <t>高等学校の部C部門</t>
  </si>
  <si>
    <t>小学校の部</t>
  </si>
  <si>
    <t>中学校の部C部門</t>
  </si>
  <si>
    <t>A部門の課題曲</t>
  </si>
  <si>
    <t>平成24年度　第52回茨城県吹奏楽コンクール中央地区大会</t>
  </si>
  <si>
    <t>Ⅰ，Ⅱ，Ⅲ，Ⅳを記入してください。</t>
  </si>
  <si>
    <t>ピアノ</t>
  </si>
  <si>
    <t>課題曲</t>
  </si>
  <si>
    <t>半角英数で入力　　指揮者は含みません。</t>
  </si>
  <si>
    <t>演奏時間</t>
  </si>
  <si>
    <t>著作権</t>
  </si>
  <si>
    <t>指揮者名</t>
  </si>
  <si>
    <t>指揮者名（ふりがな）</t>
  </si>
  <si>
    <t>出演者数</t>
  </si>
  <si>
    <t>自由曲</t>
  </si>
  <si>
    <t>曲名</t>
  </si>
  <si>
    <t>邦文</t>
  </si>
  <si>
    <t>（ふりがな）</t>
  </si>
  <si>
    <t>Spelling</t>
  </si>
  <si>
    <t>バス</t>
  </si>
  <si>
    <t>トラック</t>
  </si>
  <si>
    <t>平成24年</t>
  </si>
  <si>
    <t>作曲</t>
  </si>
  <si>
    <t>作編曲</t>
  </si>
  <si>
    <t>編曲</t>
  </si>
  <si>
    <t>名（指揮者を除く）</t>
  </si>
  <si>
    <t>ピアノ</t>
  </si>
  <si>
    <t>団  体</t>
  </si>
  <si>
    <t>ピアノ使用料</t>
  </si>
  <si>
    <t>使用する場合は1を入力してください。</t>
  </si>
  <si>
    <t>（ふりがな）</t>
  </si>
  <si>
    <t>Ⅰ</t>
  </si>
  <si>
    <t>Ⅱ</t>
  </si>
  <si>
    <t>Ⅲ</t>
  </si>
  <si>
    <t>Ⅳ</t>
  </si>
  <si>
    <t>さくらのうた（第22回朝日作曲賞）</t>
  </si>
  <si>
    <t>行進曲「よろこびへ歩きだせ」</t>
  </si>
  <si>
    <t>吹奏楽のための綺想曲「じゅげむ」</t>
  </si>
  <si>
    <t>行進曲「希望の空」</t>
  </si>
  <si>
    <t>－－－－－</t>
  </si>
  <si>
    <t>水戸市立吹連中学校</t>
  </si>
  <si>
    <t>みとしりつすいれんちゅうがっこう</t>
  </si>
  <si>
    <t>自由曲 曲名（Spelling）</t>
  </si>
  <si>
    <t>自由曲 曲名（ふりがな）</t>
  </si>
  <si>
    <t>自由曲 曲名（日本語）</t>
  </si>
  <si>
    <t>自由曲 作曲者名</t>
  </si>
  <si>
    <t>自由曲 作曲者名（ふりがな）</t>
  </si>
  <si>
    <t>自由曲 作曲者名（Spelling）</t>
  </si>
  <si>
    <t>自由曲 編曲者名</t>
  </si>
  <si>
    <t>自由曲 編曲者名（ふりがな）</t>
  </si>
  <si>
    <t>自由曲 編曲者名（Spelling）</t>
  </si>
  <si>
    <t>自由曲 使用楽譜出版社名</t>
  </si>
  <si>
    <t>大洗地方の民謡による変奏曲「青鷹の海」</t>
  </si>
  <si>
    <t>おおあらいちほうのみんにょうによるへんそうきょく「あおたかのうみ」</t>
  </si>
  <si>
    <t>SEA OF AOTAKA</t>
  </si>
  <si>
    <t>阿佐美  圭祐</t>
  </si>
  <si>
    <t>あさみけいすけ</t>
  </si>
  <si>
    <t>ASAMI Keisuke</t>
  </si>
  <si>
    <t>松﨑佳介</t>
  </si>
  <si>
    <t>まつざきけいすけ</t>
  </si>
  <si>
    <t>ＭＡＴＳＵＺＡＫＩ Keisuke</t>
  </si>
  <si>
    <t>O-ARAI 出版</t>
  </si>
  <si>
    <t>ア．わが国で演奏許可を得られているものである。</t>
  </si>
  <si>
    <t>イ．編曲楽譜が未出版だが，編曲・演奏許可を得ているものである。
  許諾先（                                         ）※許諾書のコピーを必ず添えること</t>
  </si>
  <si>
    <t>オフステージ</t>
  </si>
  <si>
    <t>※有の場合，場所をステージ配置図に明記する。</t>
  </si>
  <si>
    <t>有</t>
  </si>
  <si>
    <t>無</t>
  </si>
  <si>
    <t>枝川  孝行</t>
  </si>
  <si>
    <t>えだかわ  たかゆき</t>
  </si>
  <si>
    <t>311-1311</t>
  </si>
  <si>
    <t>茨城県東茨城郡大洗町大貫町2908</t>
  </si>
  <si>
    <t>４ｔ  1</t>
  </si>
  <si>
    <t>090-1234-5678</t>
  </si>
  <si>
    <t>※　参加申込書に記入された内容は，実施要項，事務連絡，プログラム，連盟委託業者による録音録画物のタイトル以外の目的では使用いたしません。</t>
  </si>
  <si>
    <t>＜　個人情報保護に関すること　＞</t>
  </si>
  <si>
    <t>平成24年度　第52回茨城県吹奏楽コンクール中央地区大会参加申込書</t>
  </si>
  <si>
    <t>中央</t>
  </si>
  <si>
    <t>中学校の部A部門</t>
  </si>
  <si>
    <t>みとしりつすいれんちゅうがっこう</t>
  </si>
  <si>
    <t>水戸市立吹連中学校</t>
  </si>
  <si>
    <t>Ⅳ</t>
  </si>
  <si>
    <t>行進曲「希望の空」</t>
  </si>
  <si>
    <t>おおあらいちほうのみんにょうによるへんそうきょく「あおたかのうみ」</t>
  </si>
  <si>
    <t>大洗地方の民謡による変奏曲「青鷹の海」</t>
  </si>
  <si>
    <t>SEA OF AOTAKA</t>
  </si>
  <si>
    <t>あさみけいすけ</t>
  </si>
  <si>
    <t>まつざきけいすけ</t>
  </si>
  <si>
    <t>阿佐美  圭祐</t>
  </si>
  <si>
    <t>松﨑佳介</t>
  </si>
  <si>
    <t>ASAMI Keisuke</t>
  </si>
  <si>
    <t>ＭＡＴＳＵＺＡＫＩ Keisuke</t>
  </si>
  <si>
    <t>イ．編曲楽譜が未出版だが，編曲・演奏許可を得ているものである。
  許諾先（                                         ）※許諾書のコピーを必ず添えること</t>
  </si>
  <si>
    <t>有</t>
  </si>
  <si>
    <t>えだかわ  たかゆき</t>
  </si>
  <si>
    <t>枝川  孝行</t>
  </si>
  <si>
    <t>使用する</t>
  </si>
  <si>
    <t>2台</t>
  </si>
  <si>
    <t>特記なし</t>
  </si>
  <si>
    <t>４ｔ  1台</t>
  </si>
  <si>
    <t>311-1311</t>
  </si>
  <si>
    <t>茨城県東茨城郡大洗町大貫町2908</t>
  </si>
  <si>
    <t>090-1234-5678</t>
  </si>
  <si>
    <t>平成24年度　第52回茨城県吹奏楽コンクール中央地区大会</t>
  </si>
  <si>
    <t>４ｔ  1</t>
  </si>
  <si>
    <t>課題曲</t>
  </si>
  <si>
    <t>水戸市立吹連中学校長  茨城二郎</t>
  </si>
  <si>
    <t>スコア表記のとおりに記入してください。アルファベットはカタカナで入力してください。</t>
  </si>
  <si>
    <t>日本人は名字を全て大文字，名前を頭文字のみ大文字，続きは小文字で入力してください。</t>
  </si>
  <si>
    <t>販売されている楽譜はア，レンタル譜や自作での編曲譜はイです。イの場合，別途編曲や演奏の許諾が必要です。許諾書のコピーを同封してください。</t>
  </si>
  <si>
    <t>ステージカードへの記入も忘れないようにご注意ください。</t>
  </si>
  <si>
    <r>
      <t>部門</t>
    </r>
    <r>
      <rPr>
        <sz val="10.5"/>
        <color indexed="10"/>
        <rFont val="ＭＳ Ｐゴシック"/>
        <family val="3"/>
      </rPr>
      <t>＊</t>
    </r>
  </si>
  <si>
    <r>
      <t>出場地区</t>
    </r>
    <r>
      <rPr>
        <sz val="10.5"/>
        <color indexed="10"/>
        <rFont val="ＭＳ Ｐゴシック"/>
        <family val="3"/>
      </rPr>
      <t>＊</t>
    </r>
  </si>
  <si>
    <r>
      <t>団体名</t>
    </r>
    <r>
      <rPr>
        <sz val="10.5"/>
        <color indexed="10"/>
        <rFont val="ＭＳ Ｐゴシック"/>
        <family val="3"/>
      </rPr>
      <t>＊</t>
    </r>
  </si>
  <si>
    <r>
      <t>団体名ふりがな</t>
    </r>
    <r>
      <rPr>
        <sz val="10.5"/>
        <color indexed="10"/>
        <rFont val="ＭＳ Ｐゴシック"/>
        <family val="3"/>
      </rPr>
      <t>＊</t>
    </r>
  </si>
  <si>
    <r>
      <t>自由曲 曲名（日本語）</t>
    </r>
    <r>
      <rPr>
        <sz val="10.5"/>
        <color indexed="10"/>
        <rFont val="ＭＳ Ｐゴシック"/>
        <family val="3"/>
      </rPr>
      <t>＊</t>
    </r>
  </si>
  <si>
    <r>
      <t>自由曲 曲名（ふりがな）</t>
    </r>
    <r>
      <rPr>
        <sz val="10.5"/>
        <color indexed="10"/>
        <rFont val="ＭＳ Ｐゴシック"/>
        <family val="3"/>
      </rPr>
      <t>＊</t>
    </r>
  </si>
  <si>
    <r>
      <t>自由曲 曲名（Spelling）</t>
    </r>
    <r>
      <rPr>
        <sz val="10.5"/>
        <color indexed="10"/>
        <rFont val="ＭＳ Ｐゴシック"/>
        <family val="3"/>
      </rPr>
      <t>＊</t>
    </r>
  </si>
  <si>
    <r>
      <t>自由曲 作曲者名</t>
    </r>
    <r>
      <rPr>
        <sz val="10.5"/>
        <color indexed="10"/>
        <rFont val="ＭＳ Ｐゴシック"/>
        <family val="3"/>
      </rPr>
      <t>＊</t>
    </r>
  </si>
  <si>
    <r>
      <t>自由曲 作曲者名（ふりがな）</t>
    </r>
    <r>
      <rPr>
        <sz val="10.5"/>
        <color indexed="10"/>
        <rFont val="ＭＳ Ｐゴシック"/>
        <family val="3"/>
      </rPr>
      <t>＊</t>
    </r>
  </si>
  <si>
    <r>
      <t>自由曲 作曲者名（Spelling）</t>
    </r>
    <r>
      <rPr>
        <sz val="10.5"/>
        <color indexed="10"/>
        <rFont val="ＭＳ Ｐゴシック"/>
        <family val="3"/>
      </rPr>
      <t>＊</t>
    </r>
  </si>
  <si>
    <r>
      <t>Ⅰ，Ⅱ，Ⅲ，Ⅳを記入してください。</t>
    </r>
    <r>
      <rPr>
        <sz val="10"/>
        <color indexed="10"/>
        <rFont val="ＭＳ Ｐゴシック"/>
        <family val="3"/>
      </rPr>
      <t>（A部門出演団体は必須）</t>
    </r>
  </si>
  <si>
    <r>
      <t>自由曲 使用楽譜出版社名</t>
    </r>
    <r>
      <rPr>
        <sz val="10.5"/>
        <color indexed="10"/>
        <rFont val="ＭＳ Ｐゴシック"/>
        <family val="3"/>
      </rPr>
      <t>＊</t>
    </r>
  </si>
  <si>
    <r>
      <t>演奏時間</t>
    </r>
    <r>
      <rPr>
        <sz val="10.5"/>
        <color indexed="10"/>
        <rFont val="ＭＳ Ｐゴシック"/>
        <family val="3"/>
      </rPr>
      <t>＊</t>
    </r>
  </si>
  <si>
    <r>
      <t>著作権</t>
    </r>
    <r>
      <rPr>
        <sz val="10.5"/>
        <color indexed="10"/>
        <rFont val="ＭＳ Ｐゴシック"/>
        <family val="3"/>
      </rPr>
      <t>＊</t>
    </r>
  </si>
  <si>
    <r>
      <t>オフステージ</t>
    </r>
    <r>
      <rPr>
        <sz val="10.5"/>
        <color indexed="10"/>
        <rFont val="ＭＳ Ｐゴシック"/>
        <family val="3"/>
      </rPr>
      <t>＊</t>
    </r>
  </si>
  <si>
    <r>
      <t>指揮者名</t>
    </r>
    <r>
      <rPr>
        <sz val="10.5"/>
        <color indexed="10"/>
        <rFont val="ＭＳ Ｐゴシック"/>
        <family val="3"/>
      </rPr>
      <t>＊</t>
    </r>
  </si>
  <si>
    <r>
      <t>指揮者名（ふりがな）</t>
    </r>
    <r>
      <rPr>
        <sz val="10.5"/>
        <color indexed="10"/>
        <rFont val="ＭＳ Ｐゴシック"/>
        <family val="3"/>
      </rPr>
      <t>＊</t>
    </r>
  </si>
  <si>
    <r>
      <t>出演者数</t>
    </r>
    <r>
      <rPr>
        <sz val="10.5"/>
        <color indexed="10"/>
        <rFont val="ＭＳ Ｐゴシック"/>
        <family val="3"/>
      </rPr>
      <t>＊</t>
    </r>
  </si>
  <si>
    <t>出演団体団員前売り入場券</t>
  </si>
  <si>
    <r>
      <t>連絡責任者名</t>
    </r>
    <r>
      <rPr>
        <sz val="10.5"/>
        <color indexed="10"/>
        <rFont val="ＭＳ Ｐゴシック"/>
        <family val="3"/>
      </rPr>
      <t>＊</t>
    </r>
  </si>
  <si>
    <r>
      <t>郵便番号</t>
    </r>
    <r>
      <rPr>
        <sz val="10.5"/>
        <color indexed="10"/>
        <rFont val="ＭＳ Ｐゴシック"/>
        <family val="3"/>
      </rPr>
      <t>＊</t>
    </r>
  </si>
  <si>
    <r>
      <t>住所</t>
    </r>
    <r>
      <rPr>
        <sz val="10.5"/>
        <color indexed="10"/>
        <rFont val="ＭＳ Ｐゴシック"/>
        <family val="3"/>
      </rPr>
      <t>＊</t>
    </r>
  </si>
  <si>
    <r>
      <t>連絡用電話番号</t>
    </r>
    <r>
      <rPr>
        <sz val="10.5"/>
        <color indexed="10"/>
        <rFont val="ＭＳ Ｐゴシック"/>
        <family val="3"/>
      </rPr>
      <t>＊</t>
    </r>
  </si>
  <si>
    <r>
      <t>バス</t>
    </r>
    <r>
      <rPr>
        <sz val="10.5"/>
        <color indexed="10"/>
        <rFont val="ＭＳ Ｐゴシック"/>
        <family val="3"/>
      </rPr>
      <t>＊</t>
    </r>
  </si>
  <si>
    <r>
      <t>その他</t>
    </r>
    <r>
      <rPr>
        <sz val="10.5"/>
        <color indexed="10"/>
        <rFont val="ＭＳ Ｐゴシック"/>
        <family val="3"/>
      </rPr>
      <t>＊</t>
    </r>
  </si>
  <si>
    <r>
      <t>トラック</t>
    </r>
    <r>
      <rPr>
        <sz val="10.5"/>
        <color indexed="10"/>
        <rFont val="ＭＳ Ｐゴシック"/>
        <family val="3"/>
      </rPr>
      <t>＊</t>
    </r>
  </si>
  <si>
    <t>＊の付いている項目は入力必須項目です</t>
  </si>
  <si>
    <t>課題曲</t>
  </si>
  <si>
    <t>自由曲</t>
  </si>
  <si>
    <t>作曲者</t>
  </si>
  <si>
    <t>編曲者</t>
  </si>
  <si>
    <t>編曲者Spelling</t>
  </si>
  <si>
    <t>指揮</t>
  </si>
  <si>
    <t>出演者数</t>
  </si>
  <si>
    <t>入力例</t>
  </si>
  <si>
    <t>中Ａ</t>
  </si>
  <si>
    <t>水戸市立吹連中学校</t>
  </si>
  <si>
    <t>Ⅰ</t>
  </si>
  <si>
    <t>バレエ音楽「ダフニスとクロエ」第２組曲より　夜明け，全員の踊り</t>
  </si>
  <si>
    <t>ラヴェル</t>
  </si>
  <si>
    <t>佐藤　正人</t>
  </si>
  <si>
    <t>Daphnis et Chloe</t>
  </si>
  <si>
    <t>Maurice Ravel</t>
  </si>
  <si>
    <t>SATO Masato</t>
  </si>
  <si>
    <t>(1875～1937)</t>
  </si>
  <si>
    <t>吹連　太郎</t>
  </si>
  <si>
    <t>人</t>
  </si>
  <si>
    <t>県大会
出演順</t>
  </si>
  <si>
    <t>曲目
Spelling</t>
  </si>
  <si>
    <t>作曲者
Spelling</t>
  </si>
  <si>
    <t>作曲者
生没年</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</si>
</sst>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人&quot;"/>
    <numFmt numFmtId="177" formatCode="0&quot;人&quot;"/>
    <numFmt numFmtId="178" formatCode="h:mm;@"/>
    <numFmt numFmtId="179" formatCode="#&quot;（Ａ）&quot;"/>
    <numFmt numFmtId="180" formatCode="#&quot; 重奏&quot;"/>
    <numFmt numFmtId="181" formatCode="h&quot;分&quot;mm&quot;秒&quot;"/>
    <numFmt numFmtId="182" formatCode="#,##0_ "/>
    <numFmt numFmtId="183" formatCode="&quot;〒&quot;###&quot;-&quot;####"/>
    <numFmt numFmtId="184" formatCode="#&quot;月&quot;"/>
    <numFmt numFmtId="185" formatCode="#&quot;日&quot;"/>
    <numFmt numFmtId="186" formatCode="[$-F400]h:mm:ss\ AM/PM"/>
    <numFmt numFmtId="187" formatCode="0&quot;枚&quot;"/>
    <numFmt numFmtId="188" formatCode="0_ "/>
    <numFmt numFmtId="189" formatCode="mm&quot;分&quot;ss&quot;秒&quot;"/>
  </numFmts>
  <fonts count="49">
    <font>
      <sz val="11"/>
      <name val="ＭＳ Ｐゴシック"/>
      <family val="3"/>
    </font>
    <font>
      <sz val="9"/>
      <name val="ＭＳ Ｐゴシック"/>
      <family val="3"/>
    </font>
    <font>
      <b/>
      <sz val="18"/>
      <color indexed="39"/>
      <name val="ＭＳ Ｐゴシック"/>
      <family val="3"/>
    </font>
    <font>
      <b/>
      <sz val="11"/>
      <color indexed="10"/>
      <name val="ＭＳ Ｐゴシック"/>
      <family val="3"/>
    </font>
    <font>
      <b/>
      <sz val="18"/>
      <color indexed="10"/>
      <name val="ＭＳ Ｐゴシック"/>
      <family val="3"/>
    </font>
    <font>
      <b/>
      <sz val="11"/>
      <name val="ＭＳ Ｐゴシック"/>
      <family val="3"/>
    </font>
    <font>
      <sz val="10.5"/>
      <name val="ＭＳ Ｐゴシック"/>
      <family val="3"/>
    </font>
    <font>
      <sz val="10"/>
      <name val="ＭＳ Ｐゴシック"/>
      <family val="3"/>
    </font>
    <font>
      <sz val="10"/>
      <name val="ＭＳ 明朝"/>
      <family val="1"/>
    </font>
    <font>
      <sz val="11"/>
      <name val="ＭＳ 明朝"/>
      <family val="1"/>
    </font>
    <font>
      <sz val="9"/>
      <name val="ＭＳ 明朝"/>
      <family val="1"/>
    </font>
    <font>
      <sz val="8"/>
      <name val="ＭＳ 明朝"/>
      <family val="1"/>
    </font>
    <font>
      <b/>
      <sz val="18"/>
      <color indexed="52"/>
      <name val="ＭＳ Ｐゴシック"/>
      <family val="3"/>
    </font>
    <font>
      <b/>
      <sz val="8"/>
      <color indexed="10"/>
      <name val="ＭＳ Ｐゴシック"/>
      <family val="3"/>
    </font>
    <font>
      <b/>
      <sz val="16"/>
      <color indexed="8"/>
      <name val="ＭＳ Ｐゴシック"/>
      <family val="3"/>
    </font>
    <font>
      <b/>
      <sz val="16"/>
      <color indexed="10"/>
      <name val="ＭＳ Ｐゴシック"/>
      <family val="3"/>
    </font>
    <font>
      <sz val="16"/>
      <name val="ＭＳ 明朝"/>
      <family val="1"/>
    </font>
    <font>
      <sz val="14"/>
      <name val="ＭＳ 明朝"/>
      <family val="1"/>
    </font>
    <font>
      <sz val="6"/>
      <name val="ＭＳ 明朝"/>
      <family val="1"/>
    </font>
    <font>
      <sz val="12"/>
      <name val="ＭＳ 明朝"/>
      <family val="1"/>
    </font>
    <font>
      <sz val="10"/>
      <color indexed="39"/>
      <name val="ＭＳ 明朝"/>
      <family val="1"/>
    </font>
    <font>
      <u val="single"/>
      <sz val="10"/>
      <color indexed="39"/>
      <name val="ＭＳ 明朝"/>
      <family val="1"/>
    </font>
    <font>
      <sz val="14"/>
      <name val="HG楷書体"/>
      <family val="3"/>
    </font>
    <font>
      <b/>
      <i/>
      <sz val="16"/>
      <color indexed="8"/>
      <name val="ＭＳ Ｐゴシック"/>
      <family val="3"/>
    </font>
    <font>
      <b/>
      <sz val="18"/>
      <color indexed="56"/>
      <name val="ＭＳ Ｐゴシック"/>
      <family val="3"/>
    </font>
    <font>
      <sz val="10.5"/>
      <color indexed="10"/>
      <name val="ＭＳ Ｐゴシック"/>
      <family val="3"/>
    </font>
    <font>
      <sz val="10"/>
      <color indexed="10"/>
      <name val="ＭＳ Ｐゴシック"/>
      <family val="3"/>
    </font>
    <font>
      <sz val="8"/>
      <color indexed="10"/>
      <name val="ＭＳ Ｐゴシック"/>
      <family val="3"/>
    </font>
    <font>
      <sz val="6"/>
      <name val="ＭＳ Ｐゴシック"/>
      <family val="3"/>
    </font>
    <font>
      <sz val="6"/>
      <name val="ＭＳ ゴシック"/>
      <family val="3"/>
    </font>
    <font>
      <sz val="11"/>
      <color indexed="8"/>
      <name val="ＭＳ Ｐゴシック"/>
      <family val="3"/>
    </font>
    <font>
      <sz val="11"/>
      <color indexed="9"/>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9"/>
      <name val="MS UI Gothic"/>
      <family val="3"/>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41"/>
        <bgColor indexed="64"/>
      </patternFill>
    </fill>
    <fill>
      <patternFill patternType="gray125">
        <fgColor indexed="41"/>
        <bgColor indexed="27"/>
      </patternFill>
    </fill>
    <fill>
      <patternFill patternType="gray125">
        <fgColor indexed="41"/>
        <bgColor indexed="9"/>
      </patternFill>
    </fill>
    <fill>
      <patternFill patternType="solid">
        <fgColor indexed="9"/>
        <bgColor indexed="64"/>
      </patternFill>
    </fill>
    <fill>
      <patternFill patternType="solid">
        <fgColor indexed="13"/>
        <bgColor indexed="64"/>
      </patternFill>
    </fill>
  </fills>
  <borders count="100">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style="thin"/>
      <top style="thin"/>
      <bottom style="thin"/>
    </border>
    <border>
      <left style="thin"/>
      <right style="thin"/>
      <top style="thin"/>
      <bottom style="hair"/>
    </border>
    <border>
      <left>
        <color indexed="63"/>
      </left>
      <right>
        <color indexed="63"/>
      </right>
      <top style="thin"/>
      <bottom style="hair"/>
    </border>
    <border>
      <left style="thin"/>
      <right style="thin"/>
      <top style="hair"/>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style="thin"/>
      <top>
        <color indexed="63"/>
      </top>
      <bottom>
        <color indexed="63"/>
      </bottom>
    </border>
    <border>
      <left>
        <color indexed="63"/>
      </left>
      <right style="medium"/>
      <top>
        <color indexed="63"/>
      </top>
      <bottom>
        <color indexed="63"/>
      </bottom>
    </border>
    <border>
      <left style="hair"/>
      <right style="hair"/>
      <top style="hair"/>
      <bottom style="hair"/>
    </border>
    <border>
      <left style="medium"/>
      <right>
        <color indexed="63"/>
      </right>
      <top>
        <color indexed="63"/>
      </top>
      <bottom>
        <color indexed="63"/>
      </bottom>
    </border>
    <border>
      <left>
        <color indexed="63"/>
      </left>
      <right>
        <color indexed="63"/>
      </right>
      <top>
        <color indexed="63"/>
      </top>
      <bottom style="dotted"/>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thin"/>
      <bottom style="medium"/>
    </border>
    <border>
      <left style="thin"/>
      <right style="medium"/>
      <top style="thin"/>
      <bottom style="medium"/>
    </border>
    <border>
      <left style="thin"/>
      <right style="thin"/>
      <top style="medium"/>
      <bottom style="medium"/>
    </border>
    <border>
      <left style="thin"/>
      <right>
        <color indexed="63"/>
      </right>
      <top style="medium"/>
      <bottom style="medium"/>
    </border>
    <border>
      <left style="hair"/>
      <right>
        <color indexed="63"/>
      </right>
      <top>
        <color indexed="63"/>
      </top>
      <bottom>
        <color indexed="63"/>
      </bottom>
    </border>
    <border>
      <left style="medium"/>
      <right style="medium"/>
      <top style="medium"/>
      <bottom style="medium"/>
    </border>
    <border>
      <left style="medium"/>
      <right style="thin"/>
      <top style="medium"/>
      <bottom style="medium"/>
    </border>
    <border>
      <left>
        <color indexed="63"/>
      </left>
      <right style="thin"/>
      <top style="medium"/>
      <bottom style="medium"/>
    </border>
    <border>
      <left>
        <color indexed="63"/>
      </left>
      <right>
        <color indexed="63"/>
      </right>
      <top style="medium"/>
      <bottom style="medium"/>
    </border>
    <border>
      <left style="thin"/>
      <right style="medium"/>
      <top style="medium"/>
      <bottom style="medium"/>
    </border>
    <border>
      <left>
        <color indexed="63"/>
      </left>
      <right style="medium"/>
      <top style="thin"/>
      <bottom>
        <color indexed="63"/>
      </bottom>
    </border>
    <border>
      <left>
        <color indexed="63"/>
      </left>
      <right style="medium"/>
      <top>
        <color indexed="63"/>
      </top>
      <bottom style="thin"/>
    </border>
    <border>
      <left>
        <color indexed="63"/>
      </left>
      <right style="medium"/>
      <top style="thin"/>
      <bottom style="thin"/>
    </border>
    <border>
      <left>
        <color indexed="63"/>
      </left>
      <right style="medium"/>
      <top style="thin"/>
      <bottom style="hair"/>
    </border>
    <border>
      <left style="medium"/>
      <right>
        <color indexed="63"/>
      </right>
      <top style="thin"/>
      <bottom>
        <color indexed="63"/>
      </bottom>
    </border>
    <border>
      <left>
        <color indexed="63"/>
      </left>
      <right>
        <color indexed="63"/>
      </right>
      <top style="thin"/>
      <bottom style="thin"/>
    </border>
    <border>
      <left style="thin"/>
      <right style="medium"/>
      <top style="thin"/>
      <bottom style="thin"/>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thin"/>
    </border>
    <border>
      <left style="thin"/>
      <right>
        <color indexed="63"/>
      </right>
      <top style="thin"/>
      <bottom style="thin"/>
    </border>
    <border>
      <left style="thin"/>
      <right style="thin"/>
      <top>
        <color indexed="63"/>
      </top>
      <bottom style="thin"/>
    </border>
    <border>
      <left style="thin"/>
      <right style="thin"/>
      <top style="thin"/>
      <bottom>
        <color indexed="63"/>
      </bottom>
    </border>
    <border>
      <left style="thin"/>
      <right>
        <color indexed="63"/>
      </right>
      <top style="medium"/>
      <bottom>
        <color indexed="63"/>
      </bottom>
    </border>
    <border>
      <left style="thin"/>
      <right>
        <color indexed="63"/>
      </right>
      <top style="hair"/>
      <bottom style="thin"/>
    </border>
    <border>
      <left>
        <color indexed="63"/>
      </left>
      <right>
        <color indexed="63"/>
      </right>
      <top style="hair"/>
      <bottom style="thin"/>
    </border>
    <border>
      <left>
        <color indexed="63"/>
      </left>
      <right style="medium"/>
      <top style="hair"/>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color indexed="10"/>
      </left>
      <right>
        <color indexed="63"/>
      </right>
      <top style="thin">
        <color indexed="10"/>
      </top>
      <bottom>
        <color indexed="63"/>
      </bottom>
    </border>
    <border>
      <left>
        <color indexed="63"/>
      </left>
      <right>
        <color indexed="63"/>
      </right>
      <top style="thin">
        <color indexed="10"/>
      </top>
      <bottom>
        <color indexed="63"/>
      </bottom>
    </border>
    <border>
      <left>
        <color indexed="63"/>
      </left>
      <right style="thin">
        <color indexed="10"/>
      </right>
      <top style="thin">
        <color indexed="10"/>
      </top>
      <bottom>
        <color indexed="63"/>
      </bottom>
    </border>
    <border>
      <left style="thin">
        <color indexed="10"/>
      </left>
      <right>
        <color indexed="63"/>
      </right>
      <top>
        <color indexed="63"/>
      </top>
      <bottom style="thin">
        <color indexed="10"/>
      </bottom>
    </border>
    <border>
      <left>
        <color indexed="63"/>
      </left>
      <right>
        <color indexed="63"/>
      </right>
      <top>
        <color indexed="63"/>
      </top>
      <bottom style="thin">
        <color indexed="10"/>
      </bottom>
    </border>
    <border>
      <left>
        <color indexed="63"/>
      </left>
      <right style="thin">
        <color indexed="10"/>
      </right>
      <top>
        <color indexed="63"/>
      </top>
      <bottom style="thin">
        <color indexed="10"/>
      </bottom>
    </border>
    <border>
      <left>
        <color indexed="63"/>
      </left>
      <right>
        <color indexed="63"/>
      </right>
      <top style="double"/>
      <bottom style="thin"/>
    </border>
    <border>
      <left>
        <color indexed="63"/>
      </left>
      <right style="thin"/>
      <top>
        <color indexed="63"/>
      </top>
      <bottom style="thin"/>
    </border>
    <border>
      <left>
        <color indexed="63"/>
      </left>
      <right style="thin"/>
      <top>
        <color indexed="63"/>
      </top>
      <bottom style="medium"/>
    </border>
    <border>
      <left style="medium"/>
      <right>
        <color indexed="63"/>
      </right>
      <top>
        <color indexed="63"/>
      </top>
      <bottom style="thin"/>
    </border>
    <border>
      <left style="medium"/>
      <right style="thin"/>
      <top>
        <color indexed="63"/>
      </top>
      <bottom style="thin"/>
    </border>
    <border>
      <left style="medium"/>
      <right style="thin"/>
      <top style="thin"/>
      <bottom>
        <color indexed="63"/>
      </bottom>
    </border>
    <border>
      <left style="medium"/>
      <right>
        <color indexed="63"/>
      </right>
      <top style="thin"/>
      <bottom style="thin"/>
    </border>
    <border>
      <left>
        <color indexed="63"/>
      </left>
      <right style="thin"/>
      <top style="thin"/>
      <bottom style="thin"/>
    </border>
    <border>
      <left style="medium"/>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ck">
        <color indexed="10"/>
      </left>
      <right>
        <color indexed="63"/>
      </right>
      <top style="thick">
        <color indexed="10"/>
      </top>
      <bottom style="thick">
        <color indexed="10"/>
      </bottom>
    </border>
    <border>
      <left>
        <color indexed="63"/>
      </left>
      <right>
        <color indexed="63"/>
      </right>
      <top style="thick">
        <color indexed="10"/>
      </top>
      <bottom style="thick">
        <color indexed="10"/>
      </bottom>
    </border>
    <border>
      <left>
        <color indexed="63"/>
      </left>
      <right style="thick">
        <color indexed="10"/>
      </right>
      <top style="thick">
        <color indexed="10"/>
      </top>
      <bottom style="thick">
        <color indexed="10"/>
      </bottom>
    </border>
    <border>
      <left style="thin"/>
      <right style="thin"/>
      <top>
        <color indexed="63"/>
      </top>
      <bottom>
        <color indexed="63"/>
      </bottom>
    </border>
    <border>
      <left style="thin"/>
      <right style="thin"/>
      <top style="medium"/>
      <bottom>
        <color indexed="63"/>
      </bottom>
    </border>
    <border>
      <left style="thin"/>
      <right style="medium"/>
      <top style="medium"/>
      <bottom>
        <color indexed="63"/>
      </bottom>
    </border>
    <border>
      <left style="thin"/>
      <right style="medium"/>
      <top>
        <color indexed="63"/>
      </top>
      <bottom style="thin"/>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style="hair"/>
    </border>
    <border>
      <left style="thin"/>
      <right style="medium"/>
      <top style="thin"/>
      <bottom>
        <color indexed="63"/>
      </bottom>
    </border>
    <border diagonalUp="1">
      <left style="thin"/>
      <right style="thin"/>
      <top style="thin"/>
      <bottom style="thin"/>
      <diagonal style="thin"/>
    </border>
    <border diagonalUp="1">
      <left style="thin"/>
      <right style="medium"/>
      <top style="thin"/>
      <bottom style="thin"/>
      <diagonal style="thin"/>
    </border>
    <border>
      <left style="thin"/>
      <right style="medium"/>
      <top style="hair"/>
      <bottom style="thin"/>
    </border>
    <border>
      <left style="medium"/>
      <right>
        <color indexed="63"/>
      </right>
      <top style="medium"/>
      <bottom style="medium"/>
    </border>
    <border>
      <left>
        <color indexed="63"/>
      </left>
      <right style="thin"/>
      <top style="thin"/>
      <bottom style="hair"/>
    </border>
    <border>
      <left>
        <color indexed="63"/>
      </left>
      <right style="thin"/>
      <top style="hair"/>
      <bottom style="thin"/>
    </border>
    <border>
      <left style="medium"/>
      <right style="thin"/>
      <top style="medium"/>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medium"/>
      <bottom style="thin"/>
    </border>
    <border>
      <left>
        <color indexed="63"/>
      </left>
      <right style="thin"/>
      <top style="medium"/>
      <bottom style="thin"/>
    </border>
    <border>
      <left>
        <color indexed="63"/>
      </left>
      <right style="medium"/>
      <top style="medium"/>
      <bottom style="medium"/>
    </border>
    <border>
      <left>
        <color indexed="63"/>
      </left>
      <right style="hair"/>
      <top>
        <color indexed="63"/>
      </top>
      <bottom>
        <color indexed="63"/>
      </bottom>
    </border>
    <border>
      <left>
        <color indexed="63"/>
      </left>
      <right style="thin"/>
      <top>
        <color indexed="63"/>
      </top>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5" borderId="0" applyNumberFormat="0" applyBorder="0" applyAlignment="0" applyProtection="0"/>
    <xf numFmtId="0" fontId="30" fillId="8" borderId="0" applyNumberFormat="0" applyBorder="0" applyAlignment="0" applyProtection="0"/>
    <xf numFmtId="0" fontId="30" fillId="11" borderId="0" applyNumberFormat="0" applyBorder="0" applyAlignment="0" applyProtection="0"/>
    <xf numFmtId="0" fontId="31" fillId="12"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3" borderId="0" applyNumberFormat="0" applyBorder="0" applyAlignment="0" applyProtection="0"/>
    <xf numFmtId="0" fontId="31" fillId="14" borderId="0" applyNumberFormat="0" applyBorder="0" applyAlignment="0" applyProtection="0"/>
    <xf numFmtId="0" fontId="31" fillId="19" borderId="0" applyNumberFormat="0" applyBorder="0" applyAlignment="0" applyProtection="0"/>
    <xf numFmtId="0" fontId="24" fillId="0" borderId="0" applyNumberFormat="0" applyFill="0" applyBorder="0" applyAlignment="0" applyProtection="0"/>
    <xf numFmtId="0" fontId="32" fillId="20" borderId="1" applyNumberFormat="0" applyAlignment="0" applyProtection="0"/>
    <xf numFmtId="0" fontId="33" fillId="21" borderId="0" applyNumberFormat="0" applyBorder="0" applyAlignment="0" applyProtection="0"/>
    <xf numFmtId="9" fontId="0" fillId="0" borderId="0" applyFont="0" applyFill="0" applyBorder="0" applyAlignment="0" applyProtection="0"/>
    <xf numFmtId="0" fontId="34" fillId="0" borderId="0" applyNumberFormat="0" applyFill="0" applyBorder="0" applyAlignment="0" applyProtection="0"/>
    <xf numFmtId="0" fontId="0" fillId="22" borderId="2" applyNumberFormat="0" applyFont="0" applyAlignment="0" applyProtection="0"/>
    <xf numFmtId="0" fontId="35" fillId="0" borderId="3" applyNumberFormat="0" applyFill="0" applyAlignment="0" applyProtection="0"/>
    <xf numFmtId="0" fontId="36" fillId="3" borderId="0" applyNumberFormat="0" applyBorder="0" applyAlignment="0" applyProtection="0"/>
    <xf numFmtId="0" fontId="37" fillId="23" borderId="4" applyNumberFormat="0" applyAlignment="0" applyProtection="0"/>
    <xf numFmtId="0" fontId="38" fillId="0" borderId="0" applyNumberForma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23" borderId="9" applyNumberFormat="0" applyAlignment="0" applyProtection="0"/>
    <xf numFmtId="0" fontId="44" fillId="0" borderId="0" applyNumberForma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45" fillId="7" borderId="4" applyNumberFormat="0" applyAlignment="0" applyProtection="0"/>
    <xf numFmtId="0" fontId="46" fillId="0" borderId="0" applyNumberFormat="0" applyFill="0" applyBorder="0" applyAlignment="0" applyProtection="0"/>
    <xf numFmtId="0" fontId="47" fillId="4" borderId="0" applyNumberFormat="0" applyBorder="0" applyAlignment="0" applyProtection="0"/>
  </cellStyleXfs>
  <cellXfs count="422">
    <xf numFmtId="0" fontId="0" fillId="0" borderId="0" xfId="0" applyAlignment="1">
      <alignment vertical="center"/>
    </xf>
    <xf numFmtId="0" fontId="0" fillId="0" borderId="0" xfId="0" applyFont="1" applyAlignment="1">
      <alignment vertical="center"/>
    </xf>
    <xf numFmtId="0" fontId="0" fillId="24" borderId="0" xfId="0" applyFont="1" applyFill="1" applyAlignment="1" applyProtection="1">
      <alignment vertical="center"/>
      <protection locked="0"/>
    </xf>
    <xf numFmtId="0" fontId="0" fillId="24" borderId="0" xfId="0" applyFont="1" applyFill="1" applyAlignment="1">
      <alignment vertical="center"/>
    </xf>
    <xf numFmtId="0" fontId="2" fillId="24" borderId="0" xfId="0" applyFont="1" applyFill="1" applyAlignment="1">
      <alignment horizontal="center" vertical="center"/>
    </xf>
    <xf numFmtId="0" fontId="3" fillId="24" borderId="0" xfId="0" applyFont="1" applyFill="1" applyAlignment="1">
      <alignment horizontal="center" vertical="center"/>
    </xf>
    <xf numFmtId="0" fontId="4" fillId="24" borderId="0" xfId="0" applyFont="1" applyFill="1" applyAlignment="1">
      <alignment horizontal="center" vertical="center"/>
    </xf>
    <xf numFmtId="0" fontId="6" fillId="0" borderId="0" xfId="0" applyFont="1" applyAlignment="1">
      <alignment vertical="center"/>
    </xf>
    <xf numFmtId="0" fontId="6" fillId="24" borderId="0" xfId="0" applyFont="1" applyFill="1" applyAlignment="1">
      <alignment vertical="center"/>
    </xf>
    <xf numFmtId="0" fontId="6" fillId="0" borderId="10" xfId="0" applyFont="1" applyBorder="1" applyAlignment="1">
      <alignment vertical="center"/>
    </xf>
    <xf numFmtId="0" fontId="7" fillId="24" borderId="0" xfId="0" applyFont="1" applyFill="1" applyAlignment="1">
      <alignment vertical="center"/>
    </xf>
    <xf numFmtId="0" fontId="6" fillId="0" borderId="10" xfId="0" applyFont="1" applyBorder="1" applyAlignment="1">
      <alignment horizontal="center" vertical="center" shrinkToFit="1"/>
    </xf>
    <xf numFmtId="0" fontId="12" fillId="24" borderId="0" xfId="0" applyFont="1" applyFill="1" applyAlignment="1">
      <alignment horizontal="center" vertical="center"/>
    </xf>
    <xf numFmtId="0" fontId="13" fillId="24" borderId="0" xfId="0" applyFont="1" applyFill="1" applyAlignment="1">
      <alignment vertical="center"/>
    </xf>
    <xf numFmtId="0" fontId="9" fillId="0" borderId="0" xfId="0" applyFont="1" applyAlignment="1" applyProtection="1">
      <alignment vertical="center"/>
      <protection locked="0"/>
    </xf>
    <xf numFmtId="0" fontId="8" fillId="0" borderId="0" xfId="0" applyFont="1" applyAlignment="1" applyProtection="1">
      <alignment horizontal="center" vertical="center"/>
      <protection locked="0"/>
    </xf>
    <xf numFmtId="0" fontId="10" fillId="0" borderId="0" xfId="0" applyFont="1" applyAlignment="1" applyProtection="1">
      <alignment horizontal="center" vertical="center" shrinkToFit="1"/>
      <protection locked="0"/>
    </xf>
    <xf numFmtId="0" fontId="11" fillId="0" borderId="0" xfId="0" applyFont="1" applyAlignment="1" applyProtection="1">
      <alignment horizontal="center" vertical="center" shrinkToFit="1"/>
      <protection locked="0"/>
    </xf>
    <xf numFmtId="0" fontId="8" fillId="0" borderId="11" xfId="0" applyFont="1" applyBorder="1" applyAlignment="1" applyProtection="1">
      <alignment horizontal="center" vertical="center"/>
      <protection hidden="1"/>
    </xf>
    <xf numFmtId="0" fontId="9" fillId="0" borderId="12" xfId="0" applyFont="1" applyBorder="1" applyAlignment="1" applyProtection="1">
      <alignment horizontal="center" vertical="center"/>
      <protection hidden="1"/>
    </xf>
    <xf numFmtId="0" fontId="9" fillId="0" borderId="0" xfId="0" applyFont="1" applyAlignment="1" applyProtection="1">
      <alignment horizontal="left" vertical="center" indent="1"/>
      <protection locked="0"/>
    </xf>
    <xf numFmtId="0" fontId="8" fillId="0" borderId="13" xfId="0" applyFont="1" applyBorder="1" applyAlignment="1" applyProtection="1">
      <alignment horizontal="center" vertical="center"/>
      <protection hidden="1"/>
    </xf>
    <xf numFmtId="183" fontId="9" fillId="0" borderId="14" xfId="0" applyNumberFormat="1" applyFont="1" applyBorder="1" applyAlignment="1" applyProtection="1">
      <alignment horizontal="right" vertical="center"/>
      <protection hidden="1"/>
    </xf>
    <xf numFmtId="0" fontId="8" fillId="0" borderId="15" xfId="0" applyFont="1" applyBorder="1" applyAlignment="1" applyProtection="1">
      <alignment vertical="center"/>
      <protection hidden="1"/>
    </xf>
    <xf numFmtId="0" fontId="9" fillId="0" borderId="16" xfId="0" applyFont="1" applyBorder="1" applyAlignment="1" applyProtection="1">
      <alignment vertical="center"/>
      <protection hidden="1"/>
    </xf>
    <xf numFmtId="0" fontId="9" fillId="0" borderId="0" xfId="0" applyFont="1" applyAlignment="1" applyProtection="1">
      <alignment horizontal="center" vertical="center"/>
      <protection locked="0"/>
    </xf>
    <xf numFmtId="0" fontId="8" fillId="0" borderId="17" xfId="0" applyFont="1" applyBorder="1" applyAlignment="1" applyProtection="1">
      <alignment horizontal="center" vertical="top" shrinkToFit="1"/>
      <protection hidden="1"/>
    </xf>
    <xf numFmtId="0" fontId="8" fillId="0" borderId="18" xfId="0" applyFont="1" applyBorder="1" applyAlignment="1" applyProtection="1">
      <alignment horizontal="center" vertical="center"/>
      <protection hidden="1"/>
    </xf>
    <xf numFmtId="0" fontId="8" fillId="0" borderId="19" xfId="0" applyFont="1" applyBorder="1" applyAlignment="1" applyProtection="1">
      <alignment horizontal="center" vertical="center"/>
      <protection hidden="1"/>
    </xf>
    <xf numFmtId="0" fontId="8" fillId="0" borderId="20" xfId="0" applyFont="1" applyBorder="1" applyAlignment="1" applyProtection="1">
      <alignment vertical="center"/>
      <protection hidden="1"/>
    </xf>
    <xf numFmtId="0" fontId="8" fillId="0" borderId="21" xfId="0" applyFont="1" applyBorder="1" applyAlignment="1" applyProtection="1">
      <alignment vertical="center"/>
      <protection hidden="1"/>
    </xf>
    <xf numFmtId="0" fontId="8" fillId="0" borderId="22" xfId="0" applyFont="1" applyBorder="1" applyAlignment="1" applyProtection="1">
      <alignment vertical="center"/>
      <protection hidden="1"/>
    </xf>
    <xf numFmtId="0" fontId="8" fillId="0" borderId="23" xfId="0" applyFont="1" applyBorder="1" applyAlignment="1" applyProtection="1">
      <alignment vertical="center"/>
      <protection hidden="1"/>
    </xf>
    <xf numFmtId="0" fontId="8" fillId="0" borderId="24" xfId="0" applyFont="1" applyBorder="1" applyAlignment="1" applyProtection="1">
      <alignment vertical="center"/>
      <protection hidden="1"/>
    </xf>
    <xf numFmtId="0" fontId="2" fillId="0" borderId="0" xfId="0" applyFont="1" applyAlignment="1" applyProtection="1">
      <alignment vertical="center"/>
      <protection hidden="1"/>
    </xf>
    <xf numFmtId="0" fontId="0" fillId="0" borderId="0" xfId="0" applyFont="1" applyAlignment="1" applyProtection="1">
      <alignment vertical="center"/>
      <protection hidden="1"/>
    </xf>
    <xf numFmtId="0" fontId="3" fillId="0" borderId="0" xfId="0" applyFont="1" applyAlignment="1" applyProtection="1">
      <alignment horizontal="center" vertical="center"/>
      <protection hidden="1"/>
    </xf>
    <xf numFmtId="0" fontId="0" fillId="0" borderId="25" xfId="0" applyFont="1" applyBorder="1" applyAlignment="1" applyProtection="1">
      <alignment horizontal="center" vertical="center" wrapText="1"/>
      <protection hidden="1"/>
    </xf>
    <xf numFmtId="0" fontId="0" fillId="0" borderId="26" xfId="0" applyFont="1" applyBorder="1" applyAlignment="1" applyProtection="1">
      <alignment horizontal="center" vertical="center" wrapText="1"/>
      <protection hidden="1"/>
    </xf>
    <xf numFmtId="0" fontId="0" fillId="0" borderId="27" xfId="0" applyFont="1" applyBorder="1" applyAlignment="1" applyProtection="1">
      <alignment horizontal="center" vertical="center" wrapText="1"/>
      <protection hidden="1"/>
    </xf>
    <xf numFmtId="0" fontId="0" fillId="0" borderId="28" xfId="0" applyFont="1" applyBorder="1" applyAlignment="1" applyProtection="1">
      <alignment horizontal="center" vertical="center" wrapText="1"/>
      <protection hidden="1"/>
    </xf>
    <xf numFmtId="0" fontId="0" fillId="0" borderId="18" xfId="0" applyFont="1" applyBorder="1" applyAlignment="1" applyProtection="1">
      <alignment vertical="center"/>
      <protection hidden="1"/>
    </xf>
    <xf numFmtId="0" fontId="6" fillId="24" borderId="0" xfId="0" applyFont="1" applyFill="1" applyBorder="1" applyAlignment="1">
      <alignment vertical="center"/>
    </xf>
    <xf numFmtId="0" fontId="6" fillId="0" borderId="0" xfId="0" applyFont="1" applyBorder="1" applyAlignment="1">
      <alignment vertical="center"/>
    </xf>
    <xf numFmtId="0" fontId="6" fillId="25" borderId="0" xfId="0" applyFont="1" applyFill="1" applyBorder="1" applyAlignment="1" applyProtection="1">
      <alignment horizontal="center" vertical="center" shrinkToFit="1"/>
      <protection locked="0"/>
    </xf>
    <xf numFmtId="0" fontId="6" fillId="24" borderId="0" xfId="0" applyFont="1" applyFill="1" applyBorder="1" applyAlignment="1">
      <alignment vertical="center"/>
    </xf>
    <xf numFmtId="0" fontId="9" fillId="0" borderId="0" xfId="0" applyFont="1" applyBorder="1" applyAlignment="1" applyProtection="1">
      <alignment vertical="center"/>
      <protection hidden="1"/>
    </xf>
    <xf numFmtId="0" fontId="8" fillId="0" borderId="0" xfId="0" applyFont="1" applyBorder="1" applyAlignment="1" applyProtection="1">
      <alignment horizontal="center" vertical="center"/>
      <protection hidden="1"/>
    </xf>
    <xf numFmtId="0" fontId="10" fillId="0" borderId="0" xfId="0" applyFont="1" applyBorder="1" applyAlignment="1" applyProtection="1">
      <alignment horizontal="center" vertical="center" shrinkToFit="1"/>
      <protection hidden="1"/>
    </xf>
    <xf numFmtId="0" fontId="11" fillId="0" borderId="0" xfId="0" applyFont="1" applyBorder="1" applyAlignment="1" applyProtection="1">
      <alignment horizontal="center" vertical="center" shrinkToFit="1"/>
      <protection hidden="1"/>
    </xf>
    <xf numFmtId="0" fontId="9" fillId="0" borderId="0" xfId="0" applyFont="1" applyBorder="1" applyAlignment="1" applyProtection="1">
      <alignment horizontal="left" vertical="center" indent="1"/>
      <protection hidden="1"/>
    </xf>
    <xf numFmtId="0" fontId="9" fillId="0" borderId="0" xfId="0" applyFont="1" applyBorder="1" applyAlignment="1" applyProtection="1">
      <alignment horizontal="center" vertical="center"/>
      <protection hidden="1"/>
    </xf>
    <xf numFmtId="0" fontId="8" fillId="0" borderId="0" xfId="0" applyFont="1" applyBorder="1" applyAlignment="1" applyProtection="1">
      <alignment vertical="center"/>
      <protection hidden="1"/>
    </xf>
    <xf numFmtId="0" fontId="8" fillId="0" borderId="29" xfId="0" applyFont="1" applyBorder="1" applyAlignment="1" applyProtection="1">
      <alignment horizontal="center" vertical="center"/>
      <protection hidden="1"/>
    </xf>
    <xf numFmtId="0" fontId="0" fillId="0" borderId="30" xfId="0" applyBorder="1" applyAlignment="1" applyProtection="1">
      <alignment horizontal="center" vertical="center" wrapText="1"/>
      <protection hidden="1"/>
    </xf>
    <xf numFmtId="0" fontId="0" fillId="7" borderId="31" xfId="0" applyFont="1" applyFill="1" applyBorder="1" applyAlignment="1" applyProtection="1">
      <alignment horizontal="center" vertical="center"/>
      <protection hidden="1"/>
    </xf>
    <xf numFmtId="0" fontId="0" fillId="7" borderId="32" xfId="0" applyFont="1" applyFill="1" applyBorder="1" applyAlignment="1" applyProtection="1">
      <alignment horizontal="center" vertical="center"/>
      <protection hidden="1"/>
    </xf>
    <xf numFmtId="0" fontId="0" fillId="7" borderId="33" xfId="0" applyFont="1" applyFill="1" applyBorder="1" applyAlignment="1" applyProtection="1">
      <alignment horizontal="left" vertical="center" indent="1"/>
      <protection hidden="1"/>
    </xf>
    <xf numFmtId="0" fontId="0" fillId="7" borderId="27" xfId="0" applyFont="1" applyFill="1" applyBorder="1" applyAlignment="1" applyProtection="1">
      <alignment vertical="center" shrinkToFit="1"/>
      <protection hidden="1"/>
    </xf>
    <xf numFmtId="0" fontId="0" fillId="7" borderId="30" xfId="0" applyFont="1" applyFill="1" applyBorder="1" applyAlignment="1" applyProtection="1">
      <alignment horizontal="center" vertical="center" wrapText="1"/>
      <protection hidden="1"/>
    </xf>
    <xf numFmtId="0" fontId="0" fillId="7" borderId="27" xfId="0" applyFont="1" applyFill="1" applyBorder="1" applyAlignment="1" applyProtection="1">
      <alignment horizontal="center" vertical="center"/>
      <protection hidden="1"/>
    </xf>
    <xf numFmtId="178" fontId="0" fillId="7" borderId="27" xfId="0" applyNumberFormat="1" applyFont="1" applyFill="1" applyBorder="1" applyAlignment="1" applyProtection="1">
      <alignment horizontal="center" vertical="center"/>
      <protection hidden="1"/>
    </xf>
    <xf numFmtId="0" fontId="0" fillId="7" borderId="27" xfId="0" applyFont="1" applyFill="1" applyBorder="1" applyAlignment="1" applyProtection="1">
      <alignment vertical="center"/>
      <protection hidden="1"/>
    </xf>
    <xf numFmtId="0" fontId="0" fillId="7" borderId="33" xfId="0" applyFont="1" applyFill="1" applyBorder="1" applyAlignment="1" applyProtection="1">
      <alignment vertical="center"/>
      <protection hidden="1"/>
    </xf>
    <xf numFmtId="0" fontId="0" fillId="7" borderId="28" xfId="0" applyFont="1" applyFill="1" applyBorder="1" applyAlignment="1" applyProtection="1">
      <alignment vertical="center"/>
      <protection hidden="1"/>
    </xf>
    <xf numFmtId="0" fontId="0" fillId="0" borderId="31" xfId="0" applyFont="1" applyBorder="1" applyAlignment="1" applyProtection="1">
      <alignment horizontal="center" vertical="center" wrapText="1"/>
      <protection hidden="1"/>
    </xf>
    <xf numFmtId="0" fontId="0" fillId="0" borderId="27" xfId="0" applyFont="1" applyBorder="1" applyAlignment="1" applyProtection="1">
      <alignment vertical="center"/>
      <protection hidden="1"/>
    </xf>
    <xf numFmtId="0" fontId="0" fillId="0" borderId="34" xfId="0" applyFont="1" applyBorder="1" applyAlignment="1" applyProtection="1">
      <alignment vertical="center"/>
      <protection hidden="1"/>
    </xf>
    <xf numFmtId="0" fontId="9" fillId="0" borderId="35" xfId="0" applyFont="1" applyBorder="1" applyAlignment="1" applyProtection="1">
      <alignment horizontal="center" vertical="center"/>
      <protection hidden="1"/>
    </xf>
    <xf numFmtId="0" fontId="9" fillId="0" borderId="36" xfId="0" applyFont="1" applyBorder="1" applyAlignment="1" applyProtection="1">
      <alignment horizontal="center" vertical="center"/>
      <protection hidden="1"/>
    </xf>
    <xf numFmtId="0" fontId="9" fillId="0" borderId="37" xfId="0" applyFont="1" applyBorder="1" applyAlignment="1" applyProtection="1">
      <alignment horizontal="center" vertical="center"/>
      <protection hidden="1"/>
    </xf>
    <xf numFmtId="0" fontId="0" fillId="0" borderId="25" xfId="0" applyBorder="1" applyAlignment="1" applyProtection="1">
      <alignment horizontal="center" vertical="center" wrapText="1"/>
      <protection hidden="1"/>
    </xf>
    <xf numFmtId="0" fontId="9" fillId="0" borderId="38" xfId="0" applyFont="1" applyBorder="1" applyAlignment="1" applyProtection="1">
      <alignment horizontal="left" vertical="center" indent="1"/>
      <protection hidden="1"/>
    </xf>
    <xf numFmtId="0" fontId="0" fillId="0" borderId="10" xfId="0" applyFont="1" applyBorder="1" applyAlignment="1">
      <alignment vertical="center"/>
    </xf>
    <xf numFmtId="0" fontId="8" fillId="0" borderId="39" xfId="0" applyFont="1" applyBorder="1" applyAlignment="1" applyProtection="1">
      <alignment horizontal="center" vertical="center"/>
      <protection hidden="1"/>
    </xf>
    <xf numFmtId="0" fontId="8" fillId="0" borderId="15" xfId="0" applyFont="1" applyBorder="1" applyAlignment="1" applyProtection="1">
      <alignment horizontal="center" vertical="center"/>
      <protection hidden="1"/>
    </xf>
    <xf numFmtId="0" fontId="8" fillId="0" borderId="40" xfId="0" applyFont="1" applyBorder="1" applyAlignment="1" applyProtection="1">
      <alignment vertical="center"/>
      <protection hidden="1"/>
    </xf>
    <xf numFmtId="0" fontId="8" fillId="0" borderId="37" xfId="0" applyFont="1" applyBorder="1" applyAlignment="1" applyProtection="1">
      <alignment vertical="center"/>
      <protection hidden="1"/>
    </xf>
    <xf numFmtId="0" fontId="8" fillId="0" borderId="40" xfId="0" applyFont="1" applyBorder="1" applyAlignment="1" applyProtection="1">
      <alignment horizontal="left" vertical="center"/>
      <protection hidden="1"/>
    </xf>
    <xf numFmtId="0" fontId="6" fillId="24" borderId="10" xfId="0" applyFont="1" applyFill="1" applyBorder="1" applyAlignment="1">
      <alignment horizontal="center" vertical="center"/>
    </xf>
    <xf numFmtId="0" fontId="6" fillId="26" borderId="10" xfId="0" applyFont="1" applyFill="1" applyBorder="1" applyAlignment="1" applyProtection="1">
      <alignment horizontal="center" vertical="center"/>
      <protection locked="0"/>
    </xf>
    <xf numFmtId="0" fontId="6" fillId="26" borderId="41" xfId="0" applyFont="1" applyFill="1" applyBorder="1" applyAlignment="1" applyProtection="1">
      <alignment horizontal="center" vertical="center"/>
      <protection locked="0"/>
    </xf>
    <xf numFmtId="0" fontId="6" fillId="24" borderId="25" xfId="0" applyFont="1" applyFill="1" applyBorder="1" applyAlignment="1">
      <alignment horizontal="center" vertical="center"/>
    </xf>
    <xf numFmtId="0" fontId="6" fillId="26" borderId="25" xfId="0" applyFont="1" applyFill="1" applyBorder="1" applyAlignment="1" applyProtection="1">
      <alignment horizontal="center" vertical="center"/>
      <protection locked="0"/>
    </xf>
    <xf numFmtId="0" fontId="6" fillId="26" borderId="26" xfId="0" applyFont="1" applyFill="1" applyBorder="1" applyAlignment="1" applyProtection="1">
      <alignment horizontal="center" vertical="center"/>
      <protection locked="0"/>
    </xf>
    <xf numFmtId="0" fontId="0" fillId="0" borderId="31" xfId="0" applyFont="1" applyFill="1" applyBorder="1" applyAlignment="1" applyProtection="1">
      <alignment horizontal="center" vertical="center" wrapText="1"/>
      <protection hidden="1"/>
    </xf>
    <xf numFmtId="0" fontId="0" fillId="0" borderId="27" xfId="0" applyFont="1" applyFill="1" applyBorder="1" applyAlignment="1" applyProtection="1">
      <alignment horizontal="center" vertical="center" wrapText="1"/>
      <protection hidden="1"/>
    </xf>
    <xf numFmtId="0" fontId="0" fillId="0" borderId="34" xfId="0" applyFont="1" applyFill="1" applyBorder="1" applyAlignment="1" applyProtection="1">
      <alignment horizontal="center" vertical="center" wrapText="1"/>
      <protection hidden="1"/>
    </xf>
    <xf numFmtId="0" fontId="0" fillId="5" borderId="42" xfId="0" applyFont="1" applyFill="1" applyBorder="1" applyAlignment="1" applyProtection="1">
      <alignment horizontal="center" vertical="center"/>
      <protection hidden="1"/>
    </xf>
    <xf numFmtId="0" fontId="0" fillId="5" borderId="43" xfId="0" applyFont="1" applyFill="1" applyBorder="1" applyAlignment="1" applyProtection="1">
      <alignment horizontal="center" vertical="center"/>
      <protection hidden="1"/>
    </xf>
    <xf numFmtId="183" fontId="0" fillId="5" borderId="43" xfId="0" applyNumberFormat="1" applyFont="1" applyFill="1" applyBorder="1" applyAlignment="1" applyProtection="1">
      <alignment vertical="center"/>
      <protection hidden="1"/>
    </xf>
    <xf numFmtId="0" fontId="0" fillId="5" borderId="44" xfId="0" applyFont="1" applyFill="1" applyBorder="1" applyAlignment="1" applyProtection="1">
      <alignment vertical="center"/>
      <protection hidden="1"/>
    </xf>
    <xf numFmtId="0" fontId="0" fillId="5" borderId="42" xfId="0" applyFill="1" applyBorder="1" applyAlignment="1">
      <alignment horizontal="center" vertical="center"/>
    </xf>
    <xf numFmtId="0" fontId="0" fillId="5" borderId="43" xfId="0" applyFill="1" applyBorder="1" applyAlignment="1">
      <alignment horizontal="center" vertical="center" shrinkToFit="1"/>
    </xf>
    <xf numFmtId="0" fontId="0" fillId="5" borderId="44" xfId="0" applyFill="1" applyBorder="1" applyAlignment="1">
      <alignment horizontal="center" vertical="center" shrinkToFit="1"/>
    </xf>
    <xf numFmtId="0" fontId="8" fillId="0" borderId="40" xfId="0" applyFont="1" applyBorder="1" applyAlignment="1" applyProtection="1">
      <alignment vertical="center" shrinkToFit="1"/>
      <protection hidden="1"/>
    </xf>
    <xf numFmtId="0" fontId="8" fillId="0" borderId="20"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40" xfId="0" applyFont="1" applyBorder="1" applyAlignment="1" applyProtection="1">
      <alignment horizontal="center" vertical="center"/>
      <protection hidden="1"/>
    </xf>
    <xf numFmtId="0" fontId="8" fillId="0" borderId="45" xfId="0" applyFont="1" applyBorder="1" applyAlignment="1" applyProtection="1">
      <alignment horizontal="center" vertical="center" shrinkToFit="1"/>
      <protection hidden="1"/>
    </xf>
    <xf numFmtId="0" fontId="8" fillId="0" borderId="0" xfId="0" applyFont="1" applyAlignment="1" applyProtection="1">
      <alignment vertical="center"/>
      <protection hidden="1"/>
    </xf>
    <xf numFmtId="0" fontId="16" fillId="0" borderId="0" xfId="0" applyFont="1" applyAlignment="1" applyProtection="1">
      <alignment vertical="center" shrinkToFit="1"/>
      <protection hidden="1"/>
    </xf>
    <xf numFmtId="0" fontId="16" fillId="0" borderId="0" xfId="0" applyFont="1" applyAlignment="1" applyProtection="1">
      <alignment vertical="center" shrinkToFit="1"/>
      <protection locked="0"/>
    </xf>
    <xf numFmtId="0" fontId="8" fillId="0" borderId="0" xfId="0" applyFont="1" applyAlignment="1">
      <alignment vertical="center"/>
    </xf>
    <xf numFmtId="0" fontId="8" fillId="0" borderId="0" xfId="0" applyFont="1" applyAlignment="1" applyProtection="1">
      <alignment vertical="center"/>
      <protection locked="0"/>
    </xf>
    <xf numFmtId="0" fontId="8" fillId="0" borderId="39" xfId="0" applyFont="1" applyBorder="1" applyAlignment="1" applyProtection="1">
      <alignment vertical="center"/>
      <protection hidden="1"/>
    </xf>
    <xf numFmtId="0" fontId="8" fillId="0" borderId="0" xfId="0" applyFont="1" applyBorder="1" applyAlignment="1" applyProtection="1">
      <alignment horizontal="center" vertical="center" shrinkToFit="1"/>
      <protection hidden="1"/>
    </xf>
    <xf numFmtId="0" fontId="8" fillId="0" borderId="0" xfId="0" applyFont="1" applyAlignment="1" applyProtection="1">
      <alignment horizontal="center" vertical="center" shrinkToFit="1"/>
      <protection locked="0"/>
    </xf>
    <xf numFmtId="0" fontId="8" fillId="0" borderId="46" xfId="0" applyFont="1" applyBorder="1" applyAlignment="1" applyProtection="1">
      <alignment horizontal="center" vertical="center" shrinkToFit="1"/>
      <protection hidden="1"/>
    </xf>
    <xf numFmtId="0" fontId="10" fillId="0" borderId="0" xfId="0" applyFont="1" applyBorder="1" applyAlignment="1" applyProtection="1">
      <alignment horizontal="left" vertical="center"/>
      <protection hidden="1"/>
    </xf>
    <xf numFmtId="0" fontId="10" fillId="0" borderId="0" xfId="0" applyFont="1" applyAlignment="1" applyProtection="1">
      <alignment horizontal="left" vertical="center"/>
      <protection locked="0"/>
    </xf>
    <xf numFmtId="185" fontId="9" fillId="0" borderId="15" xfId="0" applyNumberFormat="1" applyFont="1" applyBorder="1" applyAlignment="1" applyProtection="1">
      <alignment horizontal="center" vertical="center"/>
      <protection hidden="1"/>
    </xf>
    <xf numFmtId="185" fontId="9" fillId="0" borderId="15" xfId="0" applyNumberFormat="1" applyFont="1" applyBorder="1" applyAlignment="1" applyProtection="1">
      <alignment vertical="center"/>
      <protection hidden="1"/>
    </xf>
    <xf numFmtId="185" fontId="9" fillId="0" borderId="35" xfId="0" applyNumberFormat="1" applyFont="1" applyBorder="1" applyAlignment="1" applyProtection="1">
      <alignment vertical="center"/>
      <protection hidden="1"/>
    </xf>
    <xf numFmtId="185" fontId="9" fillId="0" borderId="0" xfId="0" applyNumberFormat="1" applyFont="1" applyBorder="1" applyAlignment="1" applyProtection="1">
      <alignment vertical="center"/>
      <protection hidden="1"/>
    </xf>
    <xf numFmtId="185" fontId="9" fillId="0" borderId="0" xfId="0" applyNumberFormat="1" applyFont="1" applyAlignment="1" applyProtection="1">
      <alignment vertical="center"/>
      <protection locked="0"/>
    </xf>
    <xf numFmtId="0" fontId="20" fillId="0" borderId="0" xfId="0" applyFont="1" applyAlignment="1">
      <alignment vertical="center"/>
    </xf>
    <xf numFmtId="0" fontId="8" fillId="0" borderId="47" xfId="0" applyFont="1" applyBorder="1" applyAlignment="1" applyProtection="1">
      <alignment horizontal="center" vertical="center" shrinkToFit="1"/>
      <protection hidden="1"/>
    </xf>
    <xf numFmtId="0" fontId="18" fillId="0" borderId="48"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18" fillId="0" borderId="49" xfId="0" applyFont="1" applyBorder="1" applyAlignment="1" applyProtection="1">
      <alignment horizontal="center" vertical="center" shrinkToFit="1"/>
      <protection hidden="1"/>
    </xf>
    <xf numFmtId="0" fontId="0" fillId="0" borderId="0" xfId="0" applyAlignment="1" applyProtection="1">
      <alignment vertical="center"/>
      <protection hidden="1"/>
    </xf>
    <xf numFmtId="0" fontId="9" fillId="0" borderId="50" xfId="0" applyFont="1" applyBorder="1" applyAlignment="1" applyProtection="1" quotePrefix="1">
      <alignment horizontal="right" vertical="center"/>
      <protection hidden="1"/>
    </xf>
    <xf numFmtId="0" fontId="9" fillId="0" borderId="51" xfId="0" applyFont="1" applyBorder="1" applyAlignment="1" applyProtection="1" quotePrefix="1">
      <alignment horizontal="right" vertical="center"/>
      <protection hidden="1"/>
    </xf>
    <xf numFmtId="0" fontId="9" fillId="0" borderId="51" xfId="0" applyFont="1" applyBorder="1" applyAlignment="1" applyProtection="1">
      <alignment horizontal="center" vertical="center"/>
      <protection hidden="1"/>
    </xf>
    <xf numFmtId="0" fontId="9" fillId="0" borderId="52" xfId="0" applyFont="1" applyBorder="1" applyAlignment="1" applyProtection="1">
      <alignment horizontal="left" vertical="center" indent="1"/>
      <protection hidden="1"/>
    </xf>
    <xf numFmtId="0" fontId="9" fillId="0" borderId="46" xfId="0" applyFont="1" applyBorder="1" applyAlignment="1" applyProtection="1">
      <alignment horizontal="right" vertical="center"/>
      <protection hidden="1"/>
    </xf>
    <xf numFmtId="0" fontId="9" fillId="0" borderId="40" xfId="0" applyFont="1" applyBorder="1" applyAlignment="1" applyProtection="1">
      <alignment horizontal="right" vertical="center"/>
      <protection hidden="1"/>
    </xf>
    <xf numFmtId="0" fontId="9" fillId="0" borderId="37" xfId="0" applyFont="1" applyBorder="1" applyAlignment="1" applyProtection="1">
      <alignment horizontal="left" vertical="center" indent="1"/>
      <protection hidden="1"/>
    </xf>
    <xf numFmtId="0" fontId="9" fillId="0" borderId="40" xfId="0" applyFont="1" applyBorder="1" applyAlignment="1" applyProtection="1">
      <alignment vertical="center"/>
      <protection hidden="1"/>
    </xf>
    <xf numFmtId="0" fontId="9" fillId="0" borderId="40" xfId="0" applyFont="1" applyBorder="1" applyAlignment="1" applyProtection="1">
      <alignment horizontal="center" vertical="center" shrinkToFit="1"/>
      <protection hidden="1"/>
    </xf>
    <xf numFmtId="0" fontId="19" fillId="0" borderId="46" xfId="0" applyFont="1" applyBorder="1" applyAlignment="1" applyProtection="1">
      <alignment vertical="center" shrinkToFit="1"/>
      <protection hidden="1"/>
    </xf>
    <xf numFmtId="0" fontId="8" fillId="0" borderId="0" xfId="0" applyFont="1" applyBorder="1" applyAlignment="1" applyProtection="1">
      <alignment horizontal="center" vertical="center"/>
      <protection locked="0"/>
    </xf>
    <xf numFmtId="0" fontId="6" fillId="0" borderId="0" xfId="0" applyFont="1" applyAlignment="1" quotePrefix="1">
      <alignment vertical="center"/>
    </xf>
    <xf numFmtId="21" fontId="6" fillId="0" borderId="0" xfId="0" applyNumberFormat="1" applyFont="1" applyAlignment="1">
      <alignment vertical="center"/>
    </xf>
    <xf numFmtId="189" fontId="6" fillId="0" borderId="0" xfId="0" applyNumberFormat="1" applyFont="1" applyAlignment="1">
      <alignment vertical="center"/>
    </xf>
    <xf numFmtId="0" fontId="6" fillId="0" borderId="0" xfId="0" applyFont="1" applyAlignment="1">
      <alignment vertical="center" wrapText="1"/>
    </xf>
    <xf numFmtId="0" fontId="8" fillId="0" borderId="53" xfId="0" applyFont="1" applyBorder="1" applyAlignment="1" applyProtection="1">
      <alignment vertical="center"/>
      <protection hidden="1"/>
    </xf>
    <xf numFmtId="0" fontId="16" fillId="0" borderId="54" xfId="0" applyFont="1" applyBorder="1" applyAlignment="1" applyProtection="1">
      <alignment vertical="center" shrinkToFit="1"/>
      <protection hidden="1"/>
    </xf>
    <xf numFmtId="0" fontId="16" fillId="0" borderId="55" xfId="0" applyFont="1" applyBorder="1" applyAlignment="1" applyProtection="1">
      <alignment vertical="center" shrinkToFit="1"/>
      <protection hidden="1"/>
    </xf>
    <xf numFmtId="0" fontId="8" fillId="0" borderId="20" xfId="0" applyFont="1" applyBorder="1" applyAlignment="1" applyProtection="1">
      <alignment vertical="center"/>
      <protection hidden="1"/>
    </xf>
    <xf numFmtId="0" fontId="8" fillId="0" borderId="0" xfId="0" applyFont="1" applyBorder="1" applyAlignment="1" applyProtection="1">
      <alignment vertical="center"/>
      <protection hidden="1"/>
    </xf>
    <xf numFmtId="0" fontId="8" fillId="0" borderId="18" xfId="0" applyFont="1" applyBorder="1" applyAlignment="1" applyProtection="1">
      <alignment vertical="center"/>
      <protection hidden="1"/>
    </xf>
    <xf numFmtId="0" fontId="9" fillId="0" borderId="0" xfId="0" applyFont="1" applyBorder="1" applyAlignment="1" applyProtection="1">
      <alignment horizontal="right" vertical="center"/>
      <protection hidden="1"/>
    </xf>
    <xf numFmtId="184" fontId="9" fillId="0" borderId="0" xfId="0" applyNumberFormat="1" applyFont="1" applyBorder="1" applyAlignment="1" applyProtection="1">
      <alignment horizontal="center" vertical="center"/>
      <protection hidden="1"/>
    </xf>
    <xf numFmtId="0" fontId="3" fillId="21" borderId="56" xfId="0" applyFont="1" applyFill="1" applyBorder="1" applyAlignment="1">
      <alignment vertical="center"/>
    </xf>
    <xf numFmtId="0" fontId="3" fillId="21" borderId="57" xfId="0" applyFont="1" applyFill="1" applyBorder="1" applyAlignment="1">
      <alignment vertical="center"/>
    </xf>
    <xf numFmtId="0" fontId="3" fillId="21" borderId="58" xfId="0" applyFont="1" applyFill="1" applyBorder="1" applyAlignment="1">
      <alignment vertical="center"/>
    </xf>
    <xf numFmtId="0" fontId="5" fillId="21" borderId="59" xfId="0" applyFont="1" applyFill="1" applyBorder="1" applyAlignment="1">
      <alignment vertical="center"/>
    </xf>
    <xf numFmtId="0" fontId="5" fillId="21" borderId="60" xfId="0" applyFont="1" applyFill="1" applyBorder="1" applyAlignment="1">
      <alignment vertical="center"/>
    </xf>
    <xf numFmtId="0" fontId="5" fillId="21" borderId="61" xfId="0" applyFont="1" applyFill="1" applyBorder="1" applyAlignment="1">
      <alignment vertical="center"/>
    </xf>
    <xf numFmtId="0" fontId="0" fillId="24" borderId="0" xfId="0" applyFont="1" applyFill="1" applyAlignment="1" applyProtection="1">
      <alignment vertical="center"/>
      <protection/>
    </xf>
    <xf numFmtId="0" fontId="0" fillId="0" borderId="0" xfId="0" applyFont="1" applyAlignment="1" applyProtection="1">
      <alignment vertical="center"/>
      <protection/>
    </xf>
    <xf numFmtId="0" fontId="0" fillId="0" borderId="0" xfId="0" applyAlignment="1" applyProtection="1">
      <alignment vertical="center"/>
      <protection/>
    </xf>
    <xf numFmtId="0" fontId="3" fillId="24" borderId="0" xfId="0" applyFont="1" applyFill="1" applyAlignment="1" applyProtection="1">
      <alignment horizontal="center" vertical="center"/>
      <protection/>
    </xf>
    <xf numFmtId="0" fontId="12" fillId="24" borderId="0" xfId="0" applyFont="1" applyFill="1" applyAlignment="1" applyProtection="1">
      <alignment horizontal="center" vertical="center"/>
      <protection/>
    </xf>
    <xf numFmtId="0" fontId="4" fillId="24" borderId="0" xfId="0" applyFont="1" applyFill="1" applyAlignment="1" applyProtection="1">
      <alignment horizontal="center" vertical="center"/>
      <protection/>
    </xf>
    <xf numFmtId="0" fontId="2" fillId="24" borderId="0" xfId="0" applyFont="1" applyFill="1" applyAlignment="1" applyProtection="1">
      <alignment horizontal="center" vertical="center"/>
      <protection/>
    </xf>
    <xf numFmtId="0" fontId="3" fillId="21" borderId="56" xfId="0" applyFont="1" applyFill="1" applyBorder="1" applyAlignment="1" applyProtection="1">
      <alignment vertical="center"/>
      <protection/>
    </xf>
    <xf numFmtId="0" fontId="3" fillId="21" borderId="57" xfId="0" applyFont="1" applyFill="1" applyBorder="1" applyAlignment="1" applyProtection="1">
      <alignment vertical="center"/>
      <protection/>
    </xf>
    <xf numFmtId="0" fontId="3" fillId="21" borderId="58" xfId="0" applyFont="1" applyFill="1" applyBorder="1" applyAlignment="1" applyProtection="1">
      <alignment vertical="center"/>
      <protection/>
    </xf>
    <xf numFmtId="0" fontId="6" fillId="24" borderId="0" xfId="0" applyFont="1" applyFill="1" applyAlignment="1" applyProtection="1">
      <alignment vertical="center"/>
      <protection/>
    </xf>
    <xf numFmtId="0" fontId="5" fillId="21" borderId="59" xfId="0" applyFont="1" applyFill="1" applyBorder="1" applyAlignment="1" applyProtection="1">
      <alignment vertical="center"/>
      <protection/>
    </xf>
    <xf numFmtId="0" fontId="5" fillId="21" borderId="60" xfId="0" applyFont="1" applyFill="1" applyBorder="1" applyAlignment="1" applyProtection="1">
      <alignment vertical="center"/>
      <protection/>
    </xf>
    <xf numFmtId="0" fontId="5" fillId="21" borderId="61" xfId="0" applyFont="1" applyFill="1" applyBorder="1" applyAlignment="1" applyProtection="1">
      <alignment vertical="center"/>
      <protection/>
    </xf>
    <xf numFmtId="0" fontId="13" fillId="24" borderId="0" xfId="0" applyFont="1" applyFill="1" applyAlignment="1" applyProtection="1">
      <alignment vertical="center"/>
      <protection/>
    </xf>
    <xf numFmtId="0" fontId="6" fillId="0" borderId="0" xfId="0" applyFont="1" applyAlignment="1" applyProtection="1">
      <alignment vertical="center"/>
      <protection/>
    </xf>
    <xf numFmtId="0" fontId="6" fillId="0" borderId="10" xfId="0" applyFont="1" applyBorder="1" applyAlignment="1" applyProtection="1">
      <alignment vertical="center"/>
      <protection/>
    </xf>
    <xf numFmtId="0" fontId="6" fillId="24" borderId="0" xfId="0" applyFont="1" applyFill="1" applyBorder="1" applyAlignment="1" applyProtection="1">
      <alignment vertical="center"/>
      <protection/>
    </xf>
    <xf numFmtId="0" fontId="6" fillId="24" borderId="10" xfId="0" applyFont="1" applyFill="1" applyBorder="1" applyAlignment="1" applyProtection="1">
      <alignment horizontal="center" vertical="center"/>
      <protection/>
    </xf>
    <xf numFmtId="0" fontId="7" fillId="24" borderId="0" xfId="0" applyFont="1" applyFill="1" applyAlignment="1" applyProtection="1">
      <alignment vertical="center"/>
      <protection/>
    </xf>
    <xf numFmtId="0" fontId="6" fillId="0" borderId="10" xfId="0" applyFont="1" applyBorder="1" applyAlignment="1" applyProtection="1">
      <alignment horizontal="center" vertical="center" shrinkToFit="1"/>
      <protection/>
    </xf>
    <xf numFmtId="189" fontId="6" fillId="0" borderId="0" xfId="0" applyNumberFormat="1" applyFont="1" applyAlignment="1" applyProtection="1">
      <alignment vertical="center"/>
      <protection/>
    </xf>
    <xf numFmtId="0" fontId="6" fillId="0" borderId="0" xfId="0" applyFont="1" applyAlignment="1" applyProtection="1" quotePrefix="1">
      <alignment vertical="center"/>
      <protection/>
    </xf>
    <xf numFmtId="0" fontId="6" fillId="0" borderId="0" xfId="0" applyFont="1" applyAlignment="1" applyProtection="1">
      <alignment vertical="center" wrapText="1"/>
      <protection/>
    </xf>
    <xf numFmtId="21" fontId="6" fillId="0" borderId="0" xfId="0" applyNumberFormat="1" applyFont="1" applyAlignment="1" applyProtection="1">
      <alignment vertical="center"/>
      <protection/>
    </xf>
    <xf numFmtId="0" fontId="6" fillId="26" borderId="10" xfId="0" applyFont="1" applyFill="1" applyBorder="1" applyAlignment="1" applyProtection="1">
      <alignment horizontal="center" vertical="center"/>
      <protection/>
    </xf>
    <xf numFmtId="0" fontId="6" fillId="26" borderId="41" xfId="0" applyFont="1" applyFill="1" applyBorder="1" applyAlignment="1" applyProtection="1">
      <alignment horizontal="center" vertical="center"/>
      <protection/>
    </xf>
    <xf numFmtId="0" fontId="6" fillId="24" borderId="25" xfId="0" applyFont="1" applyFill="1" applyBorder="1" applyAlignment="1" applyProtection="1">
      <alignment horizontal="center" vertical="center"/>
      <protection/>
    </xf>
    <xf numFmtId="0" fontId="6" fillId="26" borderId="25" xfId="0" applyFont="1" applyFill="1" applyBorder="1" applyAlignment="1" applyProtection="1">
      <alignment horizontal="center" vertical="center"/>
      <protection/>
    </xf>
    <xf numFmtId="0" fontId="6" fillId="26" borderId="26" xfId="0" applyFont="1" applyFill="1" applyBorder="1" applyAlignment="1" applyProtection="1">
      <alignment horizontal="center" vertical="center"/>
      <protection/>
    </xf>
    <xf numFmtId="0" fontId="6" fillId="24" borderId="0" xfId="0" applyFont="1" applyFill="1" applyBorder="1" applyAlignment="1" applyProtection="1">
      <alignment vertical="center"/>
      <protection/>
    </xf>
    <xf numFmtId="0" fontId="6" fillId="25" borderId="0" xfId="0" applyFont="1" applyFill="1" applyBorder="1" applyAlignment="1" applyProtection="1">
      <alignment horizontal="center" vertical="center" shrinkToFit="1"/>
      <protection/>
    </xf>
    <xf numFmtId="0" fontId="6" fillId="0" borderId="0" xfId="0" applyFont="1" applyBorder="1" applyAlignment="1" applyProtection="1">
      <alignment vertical="center"/>
      <protection/>
    </xf>
    <xf numFmtId="0" fontId="0" fillId="0" borderId="10" xfId="0" applyFont="1" applyBorder="1" applyAlignment="1" applyProtection="1">
      <alignment vertical="center"/>
      <protection/>
    </xf>
    <xf numFmtId="0" fontId="0" fillId="0" borderId="28" xfId="0" applyBorder="1" applyAlignment="1" applyProtection="1">
      <alignment horizontal="center" vertical="center" wrapText="1"/>
      <protection hidden="1"/>
    </xf>
    <xf numFmtId="0" fontId="27" fillId="24" borderId="0" xfId="0" applyFont="1" applyFill="1" applyAlignment="1">
      <alignment vertical="center"/>
    </xf>
    <xf numFmtId="0" fontId="0" fillId="0" borderId="0" xfId="0" applyAlignment="1">
      <alignment vertical="center"/>
    </xf>
    <xf numFmtId="0" fontId="0" fillId="0" borderId="0" xfId="0" applyBorder="1" applyAlignment="1">
      <alignment vertical="center"/>
    </xf>
    <xf numFmtId="0" fontId="0" fillId="0" borderId="0" xfId="0" applyFill="1" applyBorder="1" applyAlignment="1">
      <alignment vertical="center"/>
    </xf>
    <xf numFmtId="0" fontId="0" fillId="0" borderId="62" xfId="0" applyBorder="1" applyAlignment="1">
      <alignment horizontal="right" vertical="center"/>
    </xf>
    <xf numFmtId="0" fontId="0" fillId="0" borderId="62" xfId="0" applyBorder="1" applyAlignment="1">
      <alignment vertical="center"/>
    </xf>
    <xf numFmtId="0" fontId="0" fillId="0" borderId="62" xfId="0" applyNumberFormat="1" applyBorder="1" applyAlignment="1">
      <alignment vertical="center"/>
    </xf>
    <xf numFmtId="0" fontId="0" fillId="0" borderId="62" xfId="0" applyNumberFormat="1" applyFill="1" applyBorder="1" applyAlignment="1">
      <alignment vertical="center"/>
    </xf>
    <xf numFmtId="0" fontId="0" fillId="0" borderId="0" xfId="0" applyNumberFormat="1" applyBorder="1" applyAlignment="1">
      <alignment vertical="center" wrapText="1"/>
    </xf>
    <xf numFmtId="0" fontId="0" fillId="0" borderId="0" xfId="0" applyFill="1" applyBorder="1" applyAlignment="1">
      <alignment vertical="center" wrapText="1"/>
    </xf>
    <xf numFmtId="0" fontId="0" fillId="0" borderId="0" xfId="0" applyAlignment="1">
      <alignment horizontal="left"/>
    </xf>
    <xf numFmtId="0" fontId="0" fillId="0" borderId="15" xfId="0" applyBorder="1" applyAlignment="1">
      <alignment horizontal="left"/>
    </xf>
    <xf numFmtId="0" fontId="0" fillId="0" borderId="0" xfId="0" applyAlignment="1">
      <alignment horizontal="left" vertical="center"/>
    </xf>
    <xf numFmtId="0" fontId="0" fillId="0" borderId="0" xfId="0" applyFill="1" applyBorder="1" applyAlignment="1">
      <alignment horizontal="left" vertical="center"/>
    </xf>
    <xf numFmtId="0" fontId="0" fillId="0" borderId="0" xfId="0" applyBorder="1" applyAlignment="1">
      <alignment horizontal="left" vertical="center"/>
    </xf>
    <xf numFmtId="0" fontId="0" fillId="0" borderId="0" xfId="0" applyNumberFormat="1" applyBorder="1" applyAlignment="1">
      <alignment horizontal="left"/>
    </xf>
    <xf numFmtId="0" fontId="11" fillId="0" borderId="37" xfId="0" applyFont="1" applyBorder="1" applyAlignment="1" applyProtection="1">
      <alignment horizontal="left" vertical="center" shrinkToFit="1"/>
      <protection hidden="1"/>
    </xf>
    <xf numFmtId="0" fontId="17" fillId="0" borderId="14" xfId="0" applyFont="1" applyBorder="1" applyAlignment="1" applyProtection="1">
      <alignment horizontal="left" vertical="center" shrinkToFit="1"/>
      <protection hidden="1"/>
    </xf>
    <xf numFmtId="187" fontId="6" fillId="26" borderId="41" xfId="0" applyNumberFormat="1" applyFont="1" applyFill="1" applyBorder="1" applyAlignment="1" applyProtection="1">
      <alignment horizontal="center" vertical="center"/>
      <protection locked="0"/>
    </xf>
    <xf numFmtId="0" fontId="11" fillId="0" borderId="46" xfId="0" applyFont="1" applyBorder="1" applyAlignment="1" applyProtection="1">
      <alignment horizontal="left" vertical="center" shrinkToFit="1"/>
      <protection hidden="1"/>
    </xf>
    <xf numFmtId="0" fontId="11" fillId="0" borderId="40" xfId="0" applyFont="1" applyBorder="1" applyAlignment="1" applyProtection="1">
      <alignment horizontal="left" vertical="center" shrinkToFit="1"/>
      <protection hidden="1"/>
    </xf>
    <xf numFmtId="0" fontId="7" fillId="24" borderId="20" xfId="0" applyFont="1" applyFill="1" applyBorder="1" applyAlignment="1">
      <alignment horizontal="left" vertical="center" wrapText="1"/>
    </xf>
    <xf numFmtId="0" fontId="7" fillId="24" borderId="0" xfId="0" applyFont="1" applyFill="1" applyAlignment="1">
      <alignment horizontal="left" vertical="center" wrapText="1"/>
    </xf>
    <xf numFmtId="189" fontId="6" fillId="0" borderId="10" xfId="0" applyNumberFormat="1" applyFont="1" applyBorder="1" applyAlignment="1" applyProtection="1">
      <alignment horizontal="center" vertical="center" shrinkToFit="1"/>
      <protection locked="0"/>
    </xf>
    <xf numFmtId="189" fontId="6" fillId="0" borderId="41" xfId="0" applyNumberFormat="1" applyFont="1" applyBorder="1" applyAlignment="1" applyProtection="1">
      <alignment horizontal="center" vertical="center" shrinkToFit="1"/>
      <protection locked="0"/>
    </xf>
    <xf numFmtId="0" fontId="0" fillId="0" borderId="46" xfId="0" applyFont="1" applyBorder="1" applyAlignment="1" applyProtection="1">
      <alignment horizontal="center" vertical="center" wrapText="1" shrinkToFit="1"/>
      <protection locked="0"/>
    </xf>
    <xf numFmtId="0" fontId="0" fillId="0" borderId="37" xfId="0" applyFont="1" applyBorder="1" applyAlignment="1" applyProtection="1">
      <alignment horizontal="center" vertical="center" wrapText="1" shrinkToFit="1"/>
      <protection locked="0"/>
    </xf>
    <xf numFmtId="187" fontId="6" fillId="26" borderId="10" xfId="0" applyNumberFormat="1" applyFont="1" applyFill="1" applyBorder="1" applyAlignment="1" applyProtection="1">
      <alignment horizontal="center" vertical="center"/>
      <protection locked="0"/>
    </xf>
    <xf numFmtId="0" fontId="6" fillId="24" borderId="63" xfId="0" applyFont="1" applyFill="1" applyBorder="1" applyAlignment="1">
      <alignment horizontal="center" vertical="center"/>
    </xf>
    <xf numFmtId="0" fontId="6" fillId="24" borderId="22" xfId="0" applyFont="1" applyFill="1" applyBorder="1" applyAlignment="1">
      <alignment horizontal="center" vertical="center"/>
    </xf>
    <xf numFmtId="0" fontId="6" fillId="24" borderId="64" xfId="0" applyFont="1" applyFill="1" applyBorder="1" applyAlignment="1">
      <alignment horizontal="center" vertical="center"/>
    </xf>
    <xf numFmtId="0" fontId="6" fillId="24" borderId="65" xfId="0" applyFont="1" applyFill="1" applyBorder="1" applyAlignment="1">
      <alignment horizontal="center" vertical="center"/>
    </xf>
    <xf numFmtId="0" fontId="6" fillId="24" borderId="66" xfId="0" applyFont="1" applyFill="1" applyBorder="1" applyAlignment="1">
      <alignment horizontal="center" vertical="center"/>
    </xf>
    <xf numFmtId="0" fontId="6" fillId="24" borderId="39" xfId="0" applyFont="1" applyFill="1" applyBorder="1" applyAlignment="1">
      <alignment horizontal="center" vertical="center"/>
    </xf>
    <xf numFmtId="0" fontId="6" fillId="24" borderId="16" xfId="0" applyFont="1" applyFill="1" applyBorder="1" applyAlignment="1">
      <alignment horizontal="center" vertical="center"/>
    </xf>
    <xf numFmtId="0" fontId="6" fillId="24" borderId="67" xfId="0" applyFont="1" applyFill="1" applyBorder="1" applyAlignment="1">
      <alignment horizontal="center" vertical="center"/>
    </xf>
    <xf numFmtId="0" fontId="6" fillId="24" borderId="17" xfId="0" applyFont="1" applyFill="1" applyBorder="1" applyAlignment="1">
      <alignment horizontal="center" vertical="center"/>
    </xf>
    <xf numFmtId="0" fontId="6" fillId="24" borderId="68" xfId="0" applyFont="1" applyFill="1" applyBorder="1" applyAlignment="1">
      <alignment horizontal="center" vertical="center"/>
    </xf>
    <xf numFmtId="0" fontId="6" fillId="24" borderId="40" xfId="0" applyFont="1" applyFill="1" applyBorder="1" applyAlignment="1">
      <alignment horizontal="center" vertical="center"/>
    </xf>
    <xf numFmtId="0" fontId="6" fillId="24" borderId="69" xfId="0" applyFont="1" applyFill="1" applyBorder="1" applyAlignment="1">
      <alignment horizontal="center" vertical="center"/>
    </xf>
    <xf numFmtId="0" fontId="6" fillId="0" borderId="10" xfId="0" applyFont="1" applyBorder="1" applyAlignment="1" applyProtection="1">
      <alignment horizontal="center" vertical="center" shrinkToFit="1"/>
      <protection locked="0"/>
    </xf>
    <xf numFmtId="0" fontId="6" fillId="0" borderId="41" xfId="0" applyFont="1" applyBorder="1" applyAlignment="1" applyProtection="1">
      <alignment horizontal="center" vertical="center" shrinkToFit="1"/>
      <protection locked="0"/>
    </xf>
    <xf numFmtId="0" fontId="6" fillId="27" borderId="10" xfId="0" applyFont="1" applyFill="1" applyBorder="1" applyAlignment="1" applyProtection="1">
      <alignment horizontal="center" vertical="center"/>
      <protection locked="0"/>
    </xf>
    <xf numFmtId="0" fontId="6" fillId="27" borderId="41" xfId="0" applyFont="1" applyFill="1" applyBorder="1" applyAlignment="1" applyProtection="1">
      <alignment horizontal="center" vertical="center"/>
      <protection locked="0"/>
    </xf>
    <xf numFmtId="0" fontId="6" fillId="24" borderId="70" xfId="0" applyFont="1" applyFill="1" applyBorder="1" applyAlignment="1">
      <alignment horizontal="center" vertical="center"/>
    </xf>
    <xf numFmtId="0" fontId="6" fillId="24" borderId="10" xfId="0" applyFont="1" applyFill="1" applyBorder="1" applyAlignment="1">
      <alignment horizontal="center" vertical="center"/>
    </xf>
    <xf numFmtId="188" fontId="6" fillId="0" borderId="10" xfId="0" applyNumberFormat="1" applyFont="1" applyBorder="1" applyAlignment="1" applyProtection="1">
      <alignment horizontal="center" vertical="center" shrinkToFit="1"/>
      <protection locked="0"/>
    </xf>
    <xf numFmtId="188" fontId="6" fillId="0" borderId="41" xfId="0" applyNumberFormat="1" applyFont="1" applyBorder="1" applyAlignment="1" applyProtection="1">
      <alignment horizontal="center" vertical="center" shrinkToFit="1"/>
      <protection locked="0"/>
    </xf>
    <xf numFmtId="0" fontId="6" fillId="26" borderId="10" xfId="0" applyNumberFormat="1" applyFont="1" applyFill="1" applyBorder="1" applyAlignment="1" applyProtection="1">
      <alignment horizontal="center" vertical="center"/>
      <protection locked="0"/>
    </xf>
    <xf numFmtId="0" fontId="6" fillId="26" borderId="41" xfId="0" applyNumberFormat="1" applyFont="1" applyFill="1" applyBorder="1" applyAlignment="1" applyProtection="1">
      <alignment horizontal="center" vertical="center"/>
      <protection locked="0"/>
    </xf>
    <xf numFmtId="0" fontId="24" fillId="24" borderId="0" xfId="0" applyFont="1" applyFill="1" applyAlignment="1">
      <alignment horizontal="center" vertical="center"/>
    </xf>
    <xf numFmtId="0" fontId="6" fillId="24" borderId="71" xfId="0" applyFont="1" applyFill="1" applyBorder="1" applyAlignment="1">
      <alignment horizontal="center" vertical="center"/>
    </xf>
    <xf numFmtId="0" fontId="6" fillId="24" borderId="72" xfId="0" applyFont="1" applyFill="1" applyBorder="1" applyAlignment="1">
      <alignment horizontal="center" vertical="center"/>
    </xf>
    <xf numFmtId="0" fontId="6" fillId="27" borderId="72" xfId="0" applyFont="1" applyFill="1" applyBorder="1" applyAlignment="1" applyProtection="1">
      <alignment horizontal="center" vertical="center"/>
      <protection locked="0"/>
    </xf>
    <xf numFmtId="0" fontId="6" fillId="27" borderId="73" xfId="0" applyFont="1" applyFill="1" applyBorder="1" applyAlignment="1" applyProtection="1">
      <alignment horizontal="center" vertical="center"/>
      <protection locked="0"/>
    </xf>
    <xf numFmtId="0" fontId="12" fillId="24" borderId="0" xfId="0" applyFont="1" applyFill="1" applyAlignment="1">
      <alignment horizontal="center" vertical="center"/>
    </xf>
    <xf numFmtId="0" fontId="6" fillId="26" borderId="10" xfId="0" applyFont="1" applyFill="1" applyBorder="1" applyAlignment="1" applyProtection="1">
      <alignment horizontal="center" vertical="center"/>
      <protection locked="0"/>
    </xf>
    <xf numFmtId="0" fontId="6" fillId="26" borderId="41" xfId="0" applyFont="1" applyFill="1" applyBorder="1" applyAlignment="1" applyProtection="1">
      <alignment horizontal="center" vertical="center"/>
      <protection locked="0"/>
    </xf>
    <xf numFmtId="0" fontId="6" fillId="0" borderId="10" xfId="0" applyFont="1" applyBorder="1" applyAlignment="1" applyProtection="1">
      <alignment horizontal="center" vertical="center"/>
      <protection locked="0"/>
    </xf>
    <xf numFmtId="0" fontId="6" fillId="0" borderId="41" xfId="0" applyFont="1" applyBorder="1" applyAlignment="1" applyProtection="1">
      <alignment horizontal="center" vertical="center"/>
      <protection locked="0"/>
    </xf>
    <xf numFmtId="176" fontId="6" fillId="0" borderId="10" xfId="0" applyNumberFormat="1" applyFont="1" applyFill="1" applyBorder="1" applyAlignment="1" applyProtection="1">
      <alignment horizontal="center" vertical="center"/>
      <protection locked="0"/>
    </xf>
    <xf numFmtId="176" fontId="6" fillId="0" borderId="41" xfId="0" applyNumberFormat="1" applyFont="1" applyFill="1" applyBorder="1" applyAlignment="1" applyProtection="1">
      <alignment horizontal="center" vertical="center"/>
      <protection locked="0"/>
    </xf>
    <xf numFmtId="0" fontId="14" fillId="28" borderId="74" xfId="43" applyFont="1" applyFill="1" applyBorder="1" applyAlignment="1">
      <alignment vertical="center" wrapText="1"/>
    </xf>
    <xf numFmtId="0" fontId="23" fillId="28" borderId="75" xfId="0" applyFont="1" applyFill="1" applyBorder="1" applyAlignment="1">
      <alignment vertical="center" wrapText="1"/>
    </xf>
    <xf numFmtId="0" fontId="23" fillId="28" borderId="76" xfId="0" applyFont="1" applyFill="1" applyBorder="1" applyAlignment="1">
      <alignment vertical="center" wrapText="1"/>
    </xf>
    <xf numFmtId="0" fontId="17" fillId="0" borderId="15" xfId="0" applyFont="1" applyBorder="1" applyAlignment="1" applyProtection="1">
      <alignment horizontal="left" vertical="center" shrinkToFit="1"/>
      <protection hidden="1"/>
    </xf>
    <xf numFmtId="0" fontId="17" fillId="0" borderId="35" xfId="0" applyFont="1" applyBorder="1" applyAlignment="1" applyProtection="1">
      <alignment horizontal="left" vertical="center" shrinkToFit="1"/>
      <protection hidden="1"/>
    </xf>
    <xf numFmtId="0" fontId="8" fillId="0" borderId="72" xfId="0" applyFont="1" applyBorder="1" applyAlignment="1" applyProtection="1">
      <alignment horizontal="center" vertical="center"/>
      <protection hidden="1"/>
    </xf>
    <xf numFmtId="0" fontId="8" fillId="0" borderId="10" xfId="0" applyFont="1" applyBorder="1" applyAlignment="1" applyProtection="1">
      <alignment horizontal="center" vertical="center"/>
      <protection hidden="1"/>
    </xf>
    <xf numFmtId="0" fontId="8" fillId="0" borderId="48" xfId="0" applyFont="1" applyBorder="1" applyAlignment="1" applyProtection="1">
      <alignment horizontal="center" vertical="center" shrinkToFit="1"/>
      <protection hidden="1"/>
    </xf>
    <xf numFmtId="0" fontId="8" fillId="0" borderId="77" xfId="0" applyFont="1" applyBorder="1" applyAlignment="1" applyProtection="1">
      <alignment horizontal="center" vertical="center" shrinkToFit="1"/>
      <protection hidden="1"/>
    </xf>
    <xf numFmtId="0" fontId="8" fillId="0" borderId="47" xfId="0" applyFont="1" applyBorder="1" applyAlignment="1" applyProtection="1">
      <alignment horizontal="center" vertical="center" shrinkToFit="1"/>
      <protection hidden="1"/>
    </xf>
    <xf numFmtId="0" fontId="10" fillId="0" borderId="10" xfId="0" applyFont="1" applyBorder="1" applyAlignment="1" applyProtection="1">
      <alignment horizontal="center" vertical="center" shrinkToFit="1"/>
      <protection hidden="1"/>
    </xf>
    <xf numFmtId="0" fontId="8" fillId="0" borderId="22" xfId="0" applyFont="1" applyBorder="1" applyAlignment="1" applyProtection="1">
      <alignment horizontal="center" vertical="center"/>
      <protection hidden="1"/>
    </xf>
    <xf numFmtId="0" fontId="8" fillId="0" borderId="64" xfId="0" applyFont="1" applyBorder="1" applyAlignment="1" applyProtection="1">
      <alignment horizontal="center" vertical="center"/>
      <protection hidden="1"/>
    </xf>
    <xf numFmtId="0" fontId="11" fillId="0" borderId="39" xfId="0" applyFont="1" applyBorder="1" applyAlignment="1" applyProtection="1">
      <alignment horizontal="center" vertical="center"/>
      <protection hidden="1"/>
    </xf>
    <xf numFmtId="0" fontId="11" fillId="0" borderId="16" xfId="0" applyFont="1" applyBorder="1" applyAlignment="1" applyProtection="1">
      <alignment horizontal="center" vertical="center"/>
      <protection hidden="1"/>
    </xf>
    <xf numFmtId="0" fontId="10" fillId="0" borderId="40" xfId="0" applyFont="1" applyBorder="1" applyAlignment="1" applyProtection="1">
      <alignment horizontal="center" vertical="center"/>
      <protection hidden="1"/>
    </xf>
    <xf numFmtId="0" fontId="10" fillId="0" borderId="37" xfId="0" applyFont="1" applyBorder="1" applyAlignment="1" applyProtection="1">
      <alignment horizontal="center" vertical="center"/>
      <protection hidden="1"/>
    </xf>
    <xf numFmtId="0" fontId="19" fillId="0" borderId="78" xfId="0" applyFont="1" applyBorder="1" applyAlignment="1" applyProtection="1">
      <alignment horizontal="left" vertical="center" shrinkToFit="1"/>
      <protection hidden="1"/>
    </xf>
    <xf numFmtId="0" fontId="19" fillId="0" borderId="79" xfId="0" applyFont="1" applyBorder="1" applyAlignment="1" applyProtection="1">
      <alignment horizontal="left" vertical="center" shrinkToFit="1"/>
      <protection hidden="1"/>
    </xf>
    <xf numFmtId="0" fontId="19" fillId="0" borderId="47" xfId="0" applyFont="1" applyBorder="1" applyAlignment="1" applyProtection="1">
      <alignment horizontal="left" vertical="center" shrinkToFit="1"/>
      <protection hidden="1"/>
    </xf>
    <xf numFmtId="0" fontId="19" fillId="0" borderId="80" xfId="0" applyFont="1" applyBorder="1" applyAlignment="1" applyProtection="1">
      <alignment horizontal="left" vertical="center" shrinkToFit="1"/>
      <protection hidden="1"/>
    </xf>
    <xf numFmtId="0" fontId="10" fillId="0" borderId="81" xfId="0" applyFont="1" applyBorder="1" applyAlignment="1" applyProtection="1">
      <alignment horizontal="center" vertical="center" shrinkToFit="1"/>
      <protection hidden="1"/>
    </xf>
    <xf numFmtId="0" fontId="10" fillId="0" borderId="45" xfId="0" applyFont="1" applyBorder="1" applyAlignment="1" applyProtection="1">
      <alignment horizontal="center" vertical="center" shrinkToFit="1"/>
      <protection hidden="1"/>
    </xf>
    <xf numFmtId="0" fontId="8" fillId="0" borderId="70" xfId="0" applyFont="1" applyBorder="1" applyAlignment="1" applyProtection="1">
      <alignment horizontal="center" vertical="center"/>
      <protection hidden="1"/>
    </xf>
    <xf numFmtId="0" fontId="8" fillId="0" borderId="69" xfId="0" applyFont="1" applyBorder="1" applyAlignment="1" applyProtection="1">
      <alignment horizontal="left" vertical="center"/>
      <protection hidden="1"/>
    </xf>
    <xf numFmtId="0" fontId="8" fillId="0" borderId="10" xfId="0" applyFont="1" applyBorder="1" applyAlignment="1" applyProtection="1">
      <alignment horizontal="left" vertical="center"/>
      <protection hidden="1"/>
    </xf>
    <xf numFmtId="0" fontId="9" fillId="0" borderId="40" xfId="0" applyFont="1" applyBorder="1" applyAlignment="1" applyProtection="1">
      <alignment horizontal="left" vertical="center" indent="1"/>
      <protection hidden="1"/>
    </xf>
    <xf numFmtId="0" fontId="8" fillId="0" borderId="65" xfId="0" applyFont="1" applyBorder="1" applyAlignment="1" applyProtection="1">
      <alignment horizontal="center" vertical="center"/>
      <protection hidden="1"/>
    </xf>
    <xf numFmtId="0" fontId="8" fillId="0" borderId="82" xfId="0" applyFont="1" applyBorder="1" applyAlignment="1" applyProtection="1">
      <alignment horizontal="center" vertical="center"/>
      <protection hidden="1"/>
    </xf>
    <xf numFmtId="182" fontId="9" fillId="0" borderId="12" xfId="0" applyNumberFormat="1" applyFont="1" applyBorder="1" applyAlignment="1" applyProtection="1">
      <alignment horizontal="right" vertical="center"/>
      <protection hidden="1"/>
    </xf>
    <xf numFmtId="0" fontId="9" fillId="0" borderId="83" xfId="0" applyFont="1" applyBorder="1" applyAlignment="1" applyProtection="1">
      <alignment horizontal="left" vertical="center"/>
      <protection hidden="1"/>
    </xf>
    <xf numFmtId="0" fontId="9" fillId="0" borderId="12" xfId="0" applyFont="1" applyBorder="1" applyAlignment="1" applyProtection="1">
      <alignment horizontal="left" vertical="center"/>
      <protection hidden="1"/>
    </xf>
    <xf numFmtId="0" fontId="8" fillId="0" borderId="68" xfId="0" applyFont="1" applyBorder="1" applyAlignment="1" applyProtection="1">
      <alignment horizontal="center" vertical="center" shrinkToFit="1"/>
      <protection hidden="1"/>
    </xf>
    <xf numFmtId="0" fontId="8" fillId="0" borderId="40" xfId="0" applyFont="1" applyBorder="1" applyAlignment="1" applyProtection="1">
      <alignment horizontal="center" vertical="center" shrinkToFit="1"/>
      <protection hidden="1"/>
    </xf>
    <xf numFmtId="0" fontId="8" fillId="0" borderId="69" xfId="0" applyFont="1" applyBorder="1" applyAlignment="1" applyProtection="1">
      <alignment horizontal="center" vertical="center" shrinkToFit="1"/>
      <protection hidden="1"/>
    </xf>
    <xf numFmtId="182" fontId="9" fillId="0" borderId="40" xfId="0" applyNumberFormat="1" applyFont="1" applyBorder="1" applyAlignment="1" applyProtection="1">
      <alignment horizontal="right" vertical="center"/>
      <protection hidden="1"/>
    </xf>
    <xf numFmtId="0" fontId="8" fillId="0" borderId="48" xfId="0" applyNumberFormat="1" applyFont="1" applyBorder="1" applyAlignment="1" applyProtection="1">
      <alignment horizontal="left" vertical="center" shrinkToFit="1"/>
      <protection hidden="1"/>
    </xf>
    <xf numFmtId="0" fontId="8" fillId="0" borderId="84" xfId="0" applyNumberFormat="1" applyFont="1" applyBorder="1" applyAlignment="1" applyProtection="1">
      <alignment horizontal="left" vertical="center" shrinkToFit="1"/>
      <protection hidden="1"/>
    </xf>
    <xf numFmtId="0" fontId="19" fillId="0" borderId="10" xfId="0" applyFont="1" applyBorder="1" applyAlignment="1" applyProtection="1">
      <alignment horizontal="center" vertical="center" shrinkToFit="1"/>
      <protection hidden="1"/>
    </xf>
    <xf numFmtId="0" fontId="8" fillId="0" borderId="10" xfId="0" applyFont="1" applyBorder="1" applyAlignment="1" applyProtection="1">
      <alignment horizontal="center" vertical="center" shrinkToFit="1"/>
      <protection hidden="1"/>
    </xf>
    <xf numFmtId="0" fontId="8" fillId="0" borderId="85" xfId="0" applyFont="1" applyBorder="1" applyAlignment="1" applyProtection="1">
      <alignment horizontal="center" vertical="center" shrinkToFit="1"/>
      <protection hidden="1"/>
    </xf>
    <xf numFmtId="0" fontId="8" fillId="0" borderId="86" xfId="0" applyFont="1" applyBorder="1" applyAlignment="1" applyProtection="1">
      <alignment horizontal="center" vertical="center" shrinkToFit="1"/>
      <protection hidden="1"/>
    </xf>
    <xf numFmtId="0" fontId="16" fillId="0" borderId="13" xfId="0" applyFont="1" applyBorder="1" applyAlignment="1" applyProtection="1">
      <alignment horizontal="left" vertical="center" shrinkToFit="1"/>
      <protection hidden="1"/>
    </xf>
    <xf numFmtId="0" fontId="16" fillId="0" borderId="87" xfId="0" applyFont="1" applyBorder="1" applyAlignment="1" applyProtection="1">
      <alignment horizontal="left" vertical="center" shrinkToFit="1"/>
      <protection hidden="1"/>
    </xf>
    <xf numFmtId="182" fontId="9" fillId="0" borderId="51" xfId="0" applyNumberFormat="1" applyFont="1" applyBorder="1" applyAlignment="1" applyProtection="1">
      <alignment horizontal="right" vertical="center"/>
      <protection hidden="1"/>
    </xf>
    <xf numFmtId="0" fontId="8" fillId="0" borderId="88" xfId="0" applyFont="1" applyBorder="1" applyAlignment="1" applyProtection="1">
      <alignment horizontal="center" vertical="center"/>
      <protection hidden="1"/>
    </xf>
    <xf numFmtId="0" fontId="8" fillId="0" borderId="32" xfId="0" applyFont="1" applyBorder="1" applyAlignment="1" applyProtection="1">
      <alignment horizontal="center" vertical="center"/>
      <protection hidden="1"/>
    </xf>
    <xf numFmtId="0" fontId="9" fillId="0" borderId="82" xfId="0" applyFont="1" applyBorder="1" applyAlignment="1" applyProtection="1">
      <alignment horizontal="left" vertical="center" indent="1"/>
      <protection hidden="1"/>
    </xf>
    <xf numFmtId="0" fontId="8" fillId="0" borderId="63" xfId="0" applyFont="1" applyBorder="1" applyAlignment="1" applyProtection="1">
      <alignment horizontal="center" vertical="center"/>
      <protection hidden="1"/>
    </xf>
    <xf numFmtId="0" fontId="10" fillId="0" borderId="83" xfId="0" applyFont="1" applyBorder="1" applyAlignment="1" applyProtection="1">
      <alignment horizontal="center" vertical="center"/>
      <protection hidden="1"/>
    </xf>
    <xf numFmtId="0" fontId="10" fillId="0" borderId="12" xfId="0" applyFont="1" applyBorder="1" applyAlignment="1" applyProtection="1">
      <alignment horizontal="center" vertical="center"/>
      <protection hidden="1"/>
    </xf>
    <xf numFmtId="0" fontId="10" fillId="0" borderId="89" xfId="0" applyFont="1" applyBorder="1" applyAlignment="1" applyProtection="1">
      <alignment horizontal="center" vertical="center"/>
      <protection hidden="1"/>
    </xf>
    <xf numFmtId="0" fontId="10" fillId="0" borderId="50" xfId="0" applyFont="1" applyBorder="1" applyAlignment="1" applyProtection="1">
      <alignment horizontal="center" vertical="center"/>
      <protection hidden="1"/>
    </xf>
    <xf numFmtId="0" fontId="10" fillId="0" borderId="51" xfId="0" applyFont="1" applyBorder="1" applyAlignment="1" applyProtection="1">
      <alignment horizontal="center" vertical="center"/>
      <protection hidden="1"/>
    </xf>
    <xf numFmtId="0" fontId="10" fillId="0" borderId="90" xfId="0" applyFont="1" applyBorder="1" applyAlignment="1" applyProtection="1">
      <alignment horizontal="center" vertical="center"/>
      <protection hidden="1"/>
    </xf>
    <xf numFmtId="0" fontId="10" fillId="0" borderId="69" xfId="0" applyFont="1" applyBorder="1" applyAlignment="1" applyProtection="1">
      <alignment horizontal="center" vertical="center"/>
      <protection hidden="1"/>
    </xf>
    <xf numFmtId="0" fontId="8" fillId="0" borderId="91" xfId="0" applyFont="1" applyBorder="1" applyAlignment="1" applyProtection="1">
      <alignment horizontal="center" vertical="center" textRotation="255"/>
      <protection hidden="1"/>
    </xf>
    <xf numFmtId="0" fontId="8" fillId="0" borderId="17" xfId="0" applyFont="1" applyBorder="1" applyAlignment="1" applyProtection="1">
      <alignment horizontal="center" vertical="center" textRotation="255"/>
      <protection hidden="1"/>
    </xf>
    <xf numFmtId="0" fontId="8" fillId="0" borderId="66" xfId="0" applyFont="1" applyBorder="1" applyAlignment="1" applyProtection="1">
      <alignment horizontal="center" vertical="center" textRotation="255"/>
      <protection hidden="1"/>
    </xf>
    <xf numFmtId="0" fontId="10" fillId="0" borderId="38" xfId="0" applyFont="1" applyBorder="1" applyAlignment="1" applyProtection="1">
      <alignment horizontal="center" vertical="center"/>
      <protection hidden="1"/>
    </xf>
    <xf numFmtId="0" fontId="10" fillId="0" borderId="52" xfId="0" applyFont="1" applyBorder="1" applyAlignment="1" applyProtection="1">
      <alignment horizontal="center" vertical="center"/>
      <protection hidden="1"/>
    </xf>
    <xf numFmtId="0" fontId="9" fillId="0" borderId="12" xfId="0" applyFont="1" applyBorder="1" applyAlignment="1" applyProtection="1">
      <alignment horizontal="left" vertical="center" indent="1"/>
      <protection hidden="1"/>
    </xf>
    <xf numFmtId="0" fontId="19" fillId="0" borderId="10" xfId="0" applyFont="1" applyBorder="1" applyAlignment="1" applyProtection="1">
      <alignment horizontal="left" vertical="center" shrinkToFit="1"/>
      <protection hidden="1"/>
    </xf>
    <xf numFmtId="0" fontId="19" fillId="0" borderId="41" xfId="0" applyFont="1" applyBorder="1" applyAlignment="1" applyProtection="1">
      <alignment horizontal="left" vertical="center" shrinkToFit="1"/>
      <protection hidden="1"/>
    </xf>
    <xf numFmtId="0" fontId="10" fillId="0" borderId="0" xfId="0" applyFont="1" applyBorder="1" applyAlignment="1" applyProtection="1">
      <alignment horizontal="left" vertical="center" wrapText="1" shrinkToFit="1"/>
      <protection hidden="1"/>
    </xf>
    <xf numFmtId="0" fontId="10" fillId="0" borderId="82" xfId="0" applyFont="1" applyBorder="1" applyAlignment="1" applyProtection="1">
      <alignment horizontal="left" vertical="center" wrapText="1" shrinkToFit="1"/>
      <protection hidden="1"/>
    </xf>
    <xf numFmtId="0" fontId="10" fillId="0" borderId="47" xfId="0" applyFont="1" applyBorder="1" applyAlignment="1" applyProtection="1">
      <alignment horizontal="center" vertical="center"/>
      <protection hidden="1"/>
    </xf>
    <xf numFmtId="0" fontId="10" fillId="0" borderId="80" xfId="0" applyFont="1" applyBorder="1" applyAlignment="1" applyProtection="1">
      <alignment horizontal="center" vertical="center"/>
      <protection hidden="1"/>
    </xf>
    <xf numFmtId="0" fontId="10" fillId="0" borderId="10" xfId="0" applyFont="1" applyBorder="1" applyAlignment="1" applyProtection="1">
      <alignment horizontal="center" vertical="center"/>
      <protection hidden="1"/>
    </xf>
    <xf numFmtId="0" fontId="18" fillId="0" borderId="10" xfId="0" applyFont="1" applyBorder="1" applyAlignment="1" applyProtection="1">
      <alignment horizontal="left" vertical="center" wrapText="1"/>
      <protection hidden="1"/>
    </xf>
    <xf numFmtId="0" fontId="18" fillId="0" borderId="41" xfId="0" applyFont="1" applyBorder="1" applyAlignment="1" applyProtection="1">
      <alignment horizontal="left" vertical="center" wrapText="1"/>
      <protection hidden="1"/>
    </xf>
    <xf numFmtId="0" fontId="8" fillId="0" borderId="68" xfId="0" applyFont="1" applyBorder="1" applyAlignment="1" applyProtection="1">
      <alignment horizontal="center" vertical="center"/>
      <protection hidden="1"/>
    </xf>
    <xf numFmtId="0" fontId="8" fillId="0" borderId="40" xfId="0" applyFont="1" applyBorder="1" applyAlignment="1" applyProtection="1">
      <alignment horizontal="center" vertical="center"/>
      <protection hidden="1"/>
    </xf>
    <xf numFmtId="0" fontId="9" fillId="0" borderId="92" xfId="0" applyFont="1" applyBorder="1" applyAlignment="1" applyProtection="1">
      <alignment horizontal="center" vertical="center"/>
      <protection hidden="1"/>
    </xf>
    <xf numFmtId="0" fontId="9" fillId="0" borderId="93" xfId="0" applyFont="1" applyBorder="1" applyAlignment="1" applyProtection="1">
      <alignment horizontal="center" vertical="center"/>
      <protection hidden="1"/>
    </xf>
    <xf numFmtId="0" fontId="9" fillId="0" borderId="94" xfId="0" applyFont="1" applyBorder="1" applyAlignment="1" applyProtection="1">
      <alignment horizontal="center" vertical="center"/>
      <protection hidden="1"/>
    </xf>
    <xf numFmtId="0" fontId="9" fillId="0" borderId="28" xfId="0" applyFont="1" applyBorder="1" applyAlignment="1" applyProtection="1">
      <alignment horizontal="center" vertical="center" shrinkToFit="1"/>
      <protection hidden="1"/>
    </xf>
    <xf numFmtId="0" fontId="9" fillId="0" borderId="33" xfId="0" applyFont="1" applyBorder="1" applyAlignment="1" applyProtection="1">
      <alignment horizontal="center" vertical="center" shrinkToFit="1"/>
      <protection hidden="1"/>
    </xf>
    <xf numFmtId="0" fontId="8" fillId="0" borderId="27" xfId="0" applyFont="1" applyBorder="1" applyAlignment="1" applyProtection="1">
      <alignment horizontal="center" vertical="center" shrinkToFit="1"/>
      <protection hidden="1"/>
    </xf>
    <xf numFmtId="0" fontId="8" fillId="0" borderId="95" xfId="0" applyFont="1" applyBorder="1" applyAlignment="1" applyProtection="1">
      <alignment horizontal="center" vertical="center" shrinkToFit="1"/>
      <protection hidden="1"/>
    </xf>
    <xf numFmtId="0" fontId="8" fillId="0" borderId="96" xfId="0" applyFont="1" applyBorder="1" applyAlignment="1" applyProtection="1">
      <alignment horizontal="center" vertical="center" shrinkToFit="1"/>
      <protection hidden="1"/>
    </xf>
    <xf numFmtId="0" fontId="16" fillId="0" borderId="54" xfId="0" applyFont="1" applyBorder="1" applyAlignment="1" applyProtection="1">
      <alignment horizontal="center" vertical="center" shrinkToFit="1"/>
      <protection hidden="1"/>
    </xf>
    <xf numFmtId="0" fontId="9" fillId="0" borderId="93" xfId="0" applyFont="1" applyBorder="1" applyAlignment="1" applyProtection="1">
      <alignment horizontal="left" vertical="center"/>
      <protection hidden="1"/>
    </xf>
    <xf numFmtId="0" fontId="9" fillId="0" borderId="96" xfId="0" applyFont="1" applyBorder="1" applyAlignment="1" applyProtection="1">
      <alignment horizontal="left" vertical="center"/>
      <protection hidden="1"/>
    </xf>
    <xf numFmtId="0" fontId="8" fillId="0" borderId="92" xfId="0" applyFont="1" applyBorder="1" applyAlignment="1" applyProtection="1">
      <alignment horizontal="center" vertical="center"/>
      <protection hidden="1"/>
    </xf>
    <xf numFmtId="0" fontId="8" fillId="0" borderId="93" xfId="0" applyFont="1" applyBorder="1" applyAlignment="1" applyProtection="1">
      <alignment horizontal="center" vertical="center"/>
      <protection hidden="1"/>
    </xf>
    <xf numFmtId="0" fontId="8" fillId="0" borderId="96" xfId="0" applyFont="1" applyBorder="1" applyAlignment="1" applyProtection="1">
      <alignment horizontal="center" vertical="center"/>
      <protection hidden="1"/>
    </xf>
    <xf numFmtId="0" fontId="8" fillId="0" borderId="28" xfId="0" applyFont="1" applyBorder="1" applyAlignment="1" applyProtection="1">
      <alignment horizontal="center" vertical="center" shrinkToFit="1"/>
      <protection hidden="1"/>
    </xf>
    <xf numFmtId="0" fontId="8" fillId="0" borderId="33" xfId="0" applyFont="1" applyBorder="1" applyAlignment="1" applyProtection="1">
      <alignment horizontal="center" vertical="center" shrinkToFit="1"/>
      <protection hidden="1"/>
    </xf>
    <xf numFmtId="0" fontId="8" fillId="0" borderId="97" xfId="0" applyFont="1" applyBorder="1" applyAlignment="1" applyProtection="1">
      <alignment horizontal="center" vertical="center" shrinkToFit="1"/>
      <protection hidden="1"/>
    </xf>
    <xf numFmtId="0" fontId="8" fillId="0" borderId="69" xfId="0" applyFont="1" applyBorder="1" applyAlignment="1" applyProtection="1">
      <alignment horizontal="center" vertical="center"/>
      <protection hidden="1"/>
    </xf>
    <xf numFmtId="0" fontId="8" fillId="0" borderId="46" xfId="0" applyFont="1" applyBorder="1" applyAlignment="1" applyProtection="1">
      <alignment vertical="center"/>
      <protection hidden="1"/>
    </xf>
    <xf numFmtId="0" fontId="8" fillId="0" borderId="40" xfId="0" applyFont="1" applyBorder="1" applyAlignment="1" applyProtection="1">
      <alignment vertical="center"/>
      <protection hidden="1"/>
    </xf>
    <xf numFmtId="0" fontId="9" fillId="0" borderId="46" xfId="0" applyFont="1" applyBorder="1" applyAlignment="1" applyProtection="1">
      <alignment horizontal="center" vertical="center" shrinkToFit="1"/>
      <protection hidden="1"/>
    </xf>
    <xf numFmtId="0" fontId="9" fillId="0" borderId="40" xfId="0" applyFont="1" applyBorder="1" applyAlignment="1" applyProtection="1">
      <alignment horizontal="center" vertical="center" shrinkToFit="1"/>
      <protection hidden="1"/>
    </xf>
    <xf numFmtId="0" fontId="9" fillId="0" borderId="51" xfId="0" applyFont="1" applyBorder="1" applyAlignment="1" applyProtection="1">
      <alignment horizontal="center" vertical="center"/>
      <protection hidden="1"/>
    </xf>
    <xf numFmtId="0" fontId="9" fillId="0" borderId="51" xfId="0" applyFont="1" applyBorder="1" applyAlignment="1" applyProtection="1">
      <alignment horizontal="left" vertical="center"/>
      <protection hidden="1"/>
    </xf>
    <xf numFmtId="0" fontId="8" fillId="0" borderId="39" xfId="0" applyFont="1" applyBorder="1" applyAlignment="1" applyProtection="1">
      <alignment horizontal="center" vertical="center"/>
      <protection hidden="1"/>
    </xf>
    <xf numFmtId="0" fontId="8" fillId="0" borderId="16" xfId="0" applyFont="1" applyBorder="1" applyAlignment="1" applyProtection="1">
      <alignment horizontal="center" vertical="center"/>
      <protection hidden="1"/>
    </xf>
    <xf numFmtId="0" fontId="9" fillId="0" borderId="40" xfId="0" applyFont="1" applyBorder="1" applyAlignment="1" applyProtection="1">
      <alignment horizontal="center" vertical="center"/>
      <protection hidden="1"/>
    </xf>
    <xf numFmtId="0" fontId="9" fillId="0" borderId="40" xfId="0" applyFont="1" applyBorder="1" applyAlignment="1" applyProtection="1">
      <alignment horizontal="left" vertical="center"/>
      <protection hidden="1"/>
    </xf>
    <xf numFmtId="0" fontId="9" fillId="0" borderId="0" xfId="0" applyFont="1" applyBorder="1" applyAlignment="1" applyProtection="1">
      <alignment horizontal="center" vertical="center"/>
      <protection hidden="1"/>
    </xf>
    <xf numFmtId="0" fontId="9" fillId="0" borderId="98" xfId="0" applyFont="1" applyBorder="1" applyAlignment="1" applyProtection="1">
      <alignment horizontal="center" vertical="center"/>
      <protection hidden="1"/>
    </xf>
    <xf numFmtId="0" fontId="9" fillId="0" borderId="14" xfId="0" applyFont="1" applyBorder="1" applyAlignment="1" applyProtection="1">
      <alignment horizontal="center" vertical="center"/>
      <protection hidden="1"/>
    </xf>
    <xf numFmtId="0" fontId="9" fillId="0" borderId="15" xfId="0" applyFont="1" applyBorder="1" applyAlignment="1" applyProtection="1">
      <alignment horizontal="center" vertical="center"/>
      <protection hidden="1"/>
    </xf>
    <xf numFmtId="0" fontId="9" fillId="0" borderId="45" xfId="0" applyFont="1" applyBorder="1" applyAlignment="1" applyProtection="1">
      <alignment horizontal="center" vertical="center"/>
      <protection hidden="1"/>
    </xf>
    <xf numFmtId="0" fontId="9" fillId="0" borderId="82" xfId="0" applyFont="1" applyBorder="1" applyAlignment="1" applyProtection="1">
      <alignment horizontal="center" vertical="center"/>
      <protection hidden="1"/>
    </xf>
    <xf numFmtId="0" fontId="8" fillId="0" borderId="81" xfId="0" applyFont="1" applyBorder="1" applyAlignment="1" applyProtection="1">
      <alignment horizontal="center" vertical="center" wrapText="1"/>
      <protection hidden="1"/>
    </xf>
    <xf numFmtId="0" fontId="8" fillId="0" borderId="0" xfId="0" applyFont="1" applyBorder="1" applyAlignment="1" applyProtection="1">
      <alignment horizontal="center" vertical="center" wrapText="1"/>
      <protection hidden="1"/>
    </xf>
    <xf numFmtId="0" fontId="8" fillId="0" borderId="99" xfId="0" applyFont="1" applyBorder="1" applyAlignment="1" applyProtection="1">
      <alignment horizontal="center" vertical="center" wrapText="1"/>
      <protection hidden="1"/>
    </xf>
    <xf numFmtId="0" fontId="8" fillId="0" borderId="45" xfId="0" applyFont="1" applyBorder="1" applyAlignment="1" applyProtection="1">
      <alignment horizontal="center" vertical="center" wrapText="1"/>
      <protection hidden="1"/>
    </xf>
    <xf numFmtId="0" fontId="8" fillId="0" borderId="82" xfId="0" applyFont="1" applyBorder="1" applyAlignment="1" applyProtection="1">
      <alignment horizontal="center" vertical="center" wrapText="1"/>
      <protection hidden="1"/>
    </xf>
    <xf numFmtId="0" fontId="8" fillId="0" borderId="63" xfId="0" applyFont="1" applyBorder="1" applyAlignment="1" applyProtection="1">
      <alignment horizontal="center" vertical="center" wrapText="1"/>
      <protection hidden="1"/>
    </xf>
    <xf numFmtId="0" fontId="8" fillId="0" borderId="46" xfId="0" applyFont="1" applyBorder="1" applyAlignment="1" applyProtection="1">
      <alignment horizontal="center" vertical="center"/>
      <protection hidden="1"/>
    </xf>
    <xf numFmtId="0" fontId="9" fillId="0" borderId="46" xfId="0" applyFont="1" applyBorder="1" applyAlignment="1" applyProtection="1">
      <alignment horizontal="center" vertical="center"/>
      <protection hidden="1"/>
    </xf>
    <xf numFmtId="0" fontId="8" fillId="0" borderId="46" xfId="0" applyFont="1" applyBorder="1" applyAlignment="1" applyProtection="1">
      <alignment horizontal="left" vertical="center"/>
      <protection hidden="1"/>
    </xf>
    <xf numFmtId="0" fontId="8" fillId="0" borderId="40" xfId="0" applyFont="1" applyBorder="1" applyAlignment="1" applyProtection="1">
      <alignment horizontal="left" vertical="center"/>
      <protection hidden="1"/>
    </xf>
    <xf numFmtId="0" fontId="21" fillId="0" borderId="0" xfId="0" applyFont="1" applyAlignment="1">
      <alignment vertical="center"/>
    </xf>
    <xf numFmtId="0" fontId="20" fillId="0" borderId="0" xfId="0" applyFont="1" applyAlignment="1">
      <alignment vertical="center"/>
    </xf>
    <xf numFmtId="0" fontId="8" fillId="0" borderId="67" xfId="0" applyFont="1" applyBorder="1" applyAlignment="1" applyProtection="1">
      <alignment horizontal="center" shrinkToFit="1"/>
      <protection hidden="1"/>
    </xf>
    <xf numFmtId="0" fontId="8" fillId="0" borderId="17" xfId="0" applyFont="1" applyBorder="1" applyAlignment="1" applyProtection="1">
      <alignment horizontal="center" shrinkToFit="1"/>
      <protection hidden="1"/>
    </xf>
    <xf numFmtId="0" fontId="8" fillId="0" borderId="48" xfId="0" applyFont="1" applyBorder="1" applyAlignment="1" applyProtection="1">
      <alignment horizontal="center" vertical="center"/>
      <protection hidden="1"/>
    </xf>
    <xf numFmtId="0" fontId="8" fillId="0" borderId="77" xfId="0" applyFont="1" applyBorder="1" applyAlignment="1" applyProtection="1">
      <alignment horizontal="center" vertical="center"/>
      <protection hidden="1"/>
    </xf>
    <xf numFmtId="0" fontId="8" fillId="0" borderId="47" xfId="0" applyFont="1" applyBorder="1" applyAlignment="1" applyProtection="1">
      <alignment horizontal="center" vertical="center"/>
      <protection hidden="1"/>
    </xf>
    <xf numFmtId="0" fontId="9" fillId="0" borderId="15" xfId="0" applyFont="1" applyBorder="1" applyAlignment="1" applyProtection="1">
      <alignment horizontal="left" vertical="center"/>
      <protection hidden="1"/>
    </xf>
    <xf numFmtId="0" fontId="8" fillId="0" borderId="14" xfId="0" applyFont="1" applyBorder="1" applyAlignment="1" applyProtection="1">
      <alignment horizontal="center" vertical="center"/>
      <protection hidden="1"/>
    </xf>
    <xf numFmtId="0" fontId="8" fillId="0" borderId="45" xfId="0" applyFont="1" applyBorder="1" applyAlignment="1" applyProtection="1">
      <alignment horizontal="center" vertical="center"/>
      <protection hidden="1"/>
    </xf>
    <xf numFmtId="0" fontId="9" fillId="0" borderId="0" xfId="0" applyFont="1" applyBorder="1" applyAlignment="1" applyProtection="1">
      <alignment vertical="center"/>
      <protection hidden="1"/>
    </xf>
    <xf numFmtId="0" fontId="8" fillId="0" borderId="0" xfId="0" applyFont="1" applyBorder="1" applyAlignment="1" applyProtection="1">
      <alignment horizontal="center" vertical="center" shrinkToFit="1"/>
      <protection hidden="1"/>
    </xf>
    <xf numFmtId="0" fontId="6" fillId="24" borderId="39" xfId="0" applyFont="1" applyFill="1" applyBorder="1" applyAlignment="1" applyProtection="1">
      <alignment horizontal="center" vertical="center"/>
      <protection/>
    </xf>
    <xf numFmtId="0" fontId="6" fillId="24" borderId="16" xfId="0" applyFont="1" applyFill="1" applyBorder="1" applyAlignment="1" applyProtection="1">
      <alignment horizontal="center" vertical="center"/>
      <protection/>
    </xf>
    <xf numFmtId="0" fontId="6" fillId="24" borderId="22" xfId="0" applyFont="1" applyFill="1" applyBorder="1" applyAlignment="1" applyProtection="1">
      <alignment horizontal="center" vertical="center"/>
      <protection/>
    </xf>
    <xf numFmtId="0" fontId="6" fillId="24" borderId="64" xfId="0" applyFont="1" applyFill="1" applyBorder="1" applyAlignment="1" applyProtection="1">
      <alignment horizontal="center" vertical="center"/>
      <protection/>
    </xf>
    <xf numFmtId="0" fontId="14" fillId="28" borderId="74" xfId="43" applyFont="1" applyFill="1" applyBorder="1" applyAlignment="1" applyProtection="1">
      <alignment vertical="center" wrapText="1"/>
      <protection/>
    </xf>
    <xf numFmtId="0" fontId="23" fillId="28" borderId="75" xfId="0" applyFont="1" applyFill="1" applyBorder="1" applyAlignment="1" applyProtection="1">
      <alignment vertical="center" wrapText="1"/>
      <protection/>
    </xf>
    <xf numFmtId="0" fontId="23" fillId="28" borderId="76" xfId="0" applyFont="1" applyFill="1" applyBorder="1" applyAlignment="1" applyProtection="1">
      <alignment vertical="center" wrapText="1"/>
      <protection/>
    </xf>
    <xf numFmtId="0" fontId="6" fillId="24" borderId="68" xfId="0" applyFont="1" applyFill="1" applyBorder="1" applyAlignment="1" applyProtection="1">
      <alignment horizontal="center" vertical="center"/>
      <protection/>
    </xf>
    <xf numFmtId="0" fontId="6" fillId="24" borderId="40" xfId="0" applyFont="1" applyFill="1" applyBorder="1" applyAlignment="1" applyProtection="1">
      <alignment horizontal="center" vertical="center"/>
      <protection/>
    </xf>
    <xf numFmtId="0" fontId="6" fillId="24" borderId="69" xfId="0" applyFont="1" applyFill="1" applyBorder="1" applyAlignment="1" applyProtection="1">
      <alignment horizontal="center" vertical="center"/>
      <protection/>
    </xf>
    <xf numFmtId="0" fontId="0" fillId="0" borderId="46" xfId="0" applyFont="1" applyBorder="1" applyAlignment="1" applyProtection="1">
      <alignment horizontal="center" vertical="center" wrapText="1" shrinkToFit="1"/>
      <protection/>
    </xf>
    <xf numFmtId="0" fontId="0" fillId="0" borderId="37" xfId="0" applyFont="1" applyBorder="1" applyAlignment="1" applyProtection="1">
      <alignment horizontal="center" vertical="center" wrapText="1" shrinkToFit="1"/>
      <protection/>
    </xf>
    <xf numFmtId="0" fontId="6" fillId="0" borderId="10" xfId="0" applyFont="1" applyBorder="1" applyAlignment="1" applyProtection="1">
      <alignment horizontal="center" vertical="center" shrinkToFit="1"/>
      <protection/>
    </xf>
    <xf numFmtId="0" fontId="6" fillId="0" borderId="41" xfId="0" applyFont="1" applyBorder="1" applyAlignment="1" applyProtection="1">
      <alignment horizontal="center" vertical="center" shrinkToFit="1"/>
      <protection/>
    </xf>
    <xf numFmtId="0" fontId="6" fillId="26" borderId="10" xfId="0" applyFont="1" applyFill="1" applyBorder="1" applyAlignment="1" applyProtection="1">
      <alignment horizontal="center" vertical="center"/>
      <protection/>
    </xf>
    <xf numFmtId="0" fontId="6" fillId="26" borderId="41" xfId="0" applyFont="1" applyFill="1" applyBorder="1" applyAlignment="1" applyProtection="1">
      <alignment horizontal="center" vertical="center"/>
      <protection/>
    </xf>
    <xf numFmtId="0" fontId="6" fillId="24" borderId="70" xfId="0" applyFont="1" applyFill="1" applyBorder="1" applyAlignment="1" applyProtection="1">
      <alignment horizontal="center" vertical="center"/>
      <protection/>
    </xf>
    <xf numFmtId="0" fontId="6" fillId="24" borderId="10" xfId="0" applyFont="1" applyFill="1" applyBorder="1" applyAlignment="1" applyProtection="1">
      <alignment horizontal="center" vertical="center"/>
      <protection/>
    </xf>
    <xf numFmtId="189" fontId="6" fillId="0" borderId="10" xfId="0" applyNumberFormat="1" applyFont="1" applyBorder="1" applyAlignment="1" applyProtection="1">
      <alignment horizontal="center" vertical="center" shrinkToFit="1"/>
      <protection/>
    </xf>
    <xf numFmtId="189" fontId="6" fillId="0" borderId="41" xfId="0" applyNumberFormat="1" applyFont="1" applyBorder="1" applyAlignment="1" applyProtection="1">
      <alignment horizontal="center" vertical="center" shrinkToFit="1"/>
      <protection/>
    </xf>
    <xf numFmtId="0" fontId="6" fillId="24" borderId="65" xfId="0" applyFont="1" applyFill="1" applyBorder="1" applyAlignment="1" applyProtection="1">
      <alignment horizontal="center" vertical="center"/>
      <protection/>
    </xf>
    <xf numFmtId="0" fontId="6" fillId="24" borderId="63" xfId="0" applyFont="1" applyFill="1" applyBorder="1" applyAlignment="1" applyProtection="1">
      <alignment horizontal="center" vertical="center"/>
      <protection/>
    </xf>
    <xf numFmtId="0" fontId="6" fillId="27" borderId="72" xfId="0" applyFont="1" applyFill="1" applyBorder="1" applyAlignment="1" applyProtection="1">
      <alignment horizontal="center" vertical="center"/>
      <protection/>
    </xf>
    <xf numFmtId="0" fontId="6" fillId="27" borderId="73" xfId="0" applyFont="1" applyFill="1" applyBorder="1" applyAlignment="1" applyProtection="1">
      <alignment horizontal="center" vertical="center"/>
      <protection/>
    </xf>
    <xf numFmtId="0" fontId="6" fillId="27" borderId="10" xfId="0" applyFont="1" applyFill="1" applyBorder="1" applyAlignment="1" applyProtection="1">
      <alignment horizontal="center" vertical="center"/>
      <protection/>
    </xf>
    <xf numFmtId="0" fontId="6" fillId="27" borderId="41" xfId="0" applyFont="1" applyFill="1" applyBorder="1" applyAlignment="1" applyProtection="1">
      <alignment horizontal="center" vertical="center"/>
      <protection/>
    </xf>
    <xf numFmtId="0" fontId="6" fillId="0" borderId="10" xfId="0" applyFont="1" applyBorder="1" applyAlignment="1" applyProtection="1">
      <alignment horizontal="center" vertical="center"/>
      <protection/>
    </xf>
    <xf numFmtId="0" fontId="6" fillId="0" borderId="41" xfId="0" applyFont="1" applyBorder="1" applyAlignment="1" applyProtection="1">
      <alignment horizontal="center" vertical="center"/>
      <protection/>
    </xf>
    <xf numFmtId="0" fontId="24" fillId="24" borderId="0" xfId="0" applyFont="1" applyFill="1" applyAlignment="1" applyProtection="1">
      <alignment horizontal="center" vertical="center"/>
      <protection/>
    </xf>
    <xf numFmtId="0" fontId="12" fillId="24" borderId="0" xfId="0" applyFont="1" applyFill="1" applyAlignment="1" applyProtection="1">
      <alignment horizontal="center" vertical="center"/>
      <protection/>
    </xf>
    <xf numFmtId="188" fontId="6" fillId="0" borderId="10" xfId="0" applyNumberFormat="1" applyFont="1" applyBorder="1" applyAlignment="1" applyProtection="1">
      <alignment horizontal="center" vertical="center" shrinkToFit="1"/>
      <protection/>
    </xf>
    <xf numFmtId="188" fontId="6" fillId="0" borderId="41" xfId="0" applyNumberFormat="1" applyFont="1" applyBorder="1" applyAlignment="1" applyProtection="1">
      <alignment horizontal="center" vertical="center" shrinkToFit="1"/>
      <protection/>
    </xf>
    <xf numFmtId="0" fontId="6" fillId="24" borderId="71" xfId="0" applyFont="1" applyFill="1" applyBorder="1" applyAlignment="1" applyProtection="1">
      <alignment horizontal="center" vertical="center"/>
      <protection/>
    </xf>
    <xf numFmtId="0" fontId="6" fillId="24" borderId="72" xfId="0" applyFont="1" applyFill="1" applyBorder="1" applyAlignment="1" applyProtection="1">
      <alignment horizontal="center" vertical="center"/>
      <protection/>
    </xf>
    <xf numFmtId="176" fontId="6" fillId="0" borderId="10" xfId="0" applyNumberFormat="1" applyFont="1" applyFill="1" applyBorder="1" applyAlignment="1" applyProtection="1">
      <alignment horizontal="center" vertical="center"/>
      <protection/>
    </xf>
    <xf numFmtId="176" fontId="6" fillId="0" borderId="41" xfId="0" applyNumberFormat="1" applyFont="1" applyFill="1" applyBorder="1" applyAlignment="1" applyProtection="1">
      <alignment horizontal="center" vertical="center"/>
      <protection/>
    </xf>
    <xf numFmtId="187" fontId="6" fillId="26" borderId="10" xfId="0" applyNumberFormat="1" applyFont="1" applyFill="1" applyBorder="1" applyAlignment="1" applyProtection="1">
      <alignment horizontal="center" vertical="center"/>
      <protection/>
    </xf>
    <xf numFmtId="187" fontId="6" fillId="26" borderId="41" xfId="0" applyNumberFormat="1" applyFont="1" applyFill="1" applyBorder="1" applyAlignment="1" applyProtection="1">
      <alignment horizontal="center" vertical="center"/>
      <protection/>
    </xf>
    <xf numFmtId="0" fontId="6" fillId="26" borderId="10" xfId="0" applyNumberFormat="1" applyFont="1" applyFill="1" applyBorder="1" applyAlignment="1" applyProtection="1">
      <alignment horizontal="center" vertical="center"/>
      <protection/>
    </xf>
    <xf numFmtId="0" fontId="6" fillId="26" borderId="41" xfId="0" applyNumberFormat="1" applyFont="1" applyFill="1" applyBorder="1" applyAlignment="1" applyProtection="1">
      <alignment horizontal="center" vertical="center"/>
      <protection/>
    </xf>
    <xf numFmtId="0" fontId="6" fillId="24" borderId="67" xfId="0" applyFont="1" applyFill="1" applyBorder="1" applyAlignment="1" applyProtection="1">
      <alignment horizontal="center" vertical="center"/>
      <protection/>
    </xf>
    <xf numFmtId="0" fontId="6" fillId="24" borderId="17" xfId="0" applyFont="1" applyFill="1" applyBorder="1" applyAlignment="1" applyProtection="1">
      <alignment horizontal="center" vertical="center"/>
      <protection/>
    </xf>
    <xf numFmtId="0" fontId="6" fillId="24" borderId="66" xfId="0" applyFont="1" applyFill="1" applyBorder="1" applyAlignment="1" applyProtection="1">
      <alignment horizontal="center" vertical="center"/>
      <protection/>
    </xf>
    <xf numFmtId="0" fontId="22" fillId="0" borderId="0" xfId="0" applyFont="1" applyBorder="1" applyAlignment="1" applyProtection="1">
      <alignment horizontal="center" vertical="center"/>
      <protection hidden="1"/>
    </xf>
    <xf numFmtId="0" fontId="22" fillId="0" borderId="98" xfId="0" applyFont="1" applyBorder="1" applyAlignment="1" applyProtection="1">
      <alignment horizontal="center" vertical="center"/>
      <protection hidden="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16</xdr:col>
      <xdr:colOff>200025</xdr:colOff>
      <xdr:row>35</xdr:row>
      <xdr:rowOff>9525</xdr:rowOff>
    </xdr:from>
    <xdr:to>
      <xdr:col>19</xdr:col>
      <xdr:colOff>47625</xdr:colOff>
      <xdr:row>39</xdr:row>
      <xdr:rowOff>123825</xdr:rowOff>
    </xdr:to>
    <xdr:pic>
      <xdr:nvPicPr>
        <xdr:cNvPr id="1" name="Picture 1" descr="11285224273029.png"/>
        <xdr:cNvPicPr preferRelativeResize="1">
          <a:picLocks noChangeAspect="1"/>
        </xdr:cNvPicPr>
      </xdr:nvPicPr>
      <xdr:blipFill>
        <a:blip r:embed="rId1"/>
        <a:stretch>
          <a:fillRect/>
        </a:stretch>
      </xdr:blipFill>
      <xdr:spPr>
        <a:xfrm>
          <a:off x="6600825" y="8572500"/>
          <a:ext cx="847725" cy="857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35"/>
  </sheetPr>
  <dimension ref="A1:W49"/>
  <sheetViews>
    <sheetView tabSelected="1" view="pageBreakPreview" zoomScale="80" zoomScaleNormal="75" zoomScaleSheetLayoutView="80" zoomScalePageLayoutView="0" workbookViewId="0" topLeftCell="A4">
      <selection activeCell="E8" sqref="E8:F8"/>
    </sheetView>
  </sheetViews>
  <sheetFormatPr defaultColWidth="9.00390625" defaultRowHeight="13.5"/>
  <cols>
    <col min="1" max="1" width="2.00390625" style="1" customWidth="1"/>
    <col min="2" max="2" width="9.00390625" style="1" customWidth="1"/>
    <col min="3" max="3" width="15.00390625" style="1" customWidth="1"/>
    <col min="4" max="4" width="7.25390625" style="1" bestFit="1" customWidth="1"/>
    <col min="5" max="5" width="37.50390625" style="1" customWidth="1"/>
    <col min="6" max="6" width="5.625" style="1" customWidth="1"/>
    <col min="7" max="7" width="37.50390625" style="1" customWidth="1"/>
    <col min="8" max="8" width="5.50390625" style="1" customWidth="1"/>
    <col min="9" max="9" width="37.50390625" style="1" customWidth="1"/>
    <col min="10" max="10" width="5.625" style="1" customWidth="1"/>
    <col min="11" max="11" width="2.00390625" style="1" customWidth="1"/>
    <col min="12" max="12" width="12.50390625" style="1" customWidth="1"/>
    <col min="13" max="13" width="25.00390625" style="1" customWidth="1"/>
    <col min="14" max="50" width="9.00390625" style="1" customWidth="1"/>
  </cols>
  <sheetData>
    <row r="1" spans="1:12" ht="11.25" customHeight="1">
      <c r="A1" s="2"/>
      <c r="B1" s="3"/>
      <c r="C1" s="3"/>
      <c r="D1" s="3"/>
      <c r="E1" s="3"/>
      <c r="F1" s="3"/>
      <c r="G1" s="3"/>
      <c r="H1" s="3"/>
      <c r="I1" s="3"/>
      <c r="J1" s="3"/>
      <c r="K1" s="3"/>
      <c r="L1" s="3"/>
    </row>
    <row r="2" spans="1:17" ht="24" customHeight="1">
      <c r="A2" s="236" t="s">
        <v>95</v>
      </c>
      <c r="B2" s="236"/>
      <c r="C2" s="236"/>
      <c r="D2" s="236"/>
      <c r="E2" s="236"/>
      <c r="F2" s="236"/>
      <c r="G2" s="236"/>
      <c r="H2" s="236"/>
      <c r="I2" s="236"/>
      <c r="J2" s="236"/>
      <c r="K2" s="236"/>
      <c r="L2" s="5"/>
      <c r="N2" s="1" t="s">
        <v>0</v>
      </c>
      <c r="P2" t="s">
        <v>57</v>
      </c>
      <c r="Q2" t="s">
        <v>78</v>
      </c>
    </row>
    <row r="3" spans="1:17" ht="24" customHeight="1">
      <c r="A3" s="241" t="s">
        <v>73</v>
      </c>
      <c r="B3" s="241"/>
      <c r="C3" s="241"/>
      <c r="D3" s="241"/>
      <c r="E3" s="241"/>
      <c r="F3" s="241"/>
      <c r="G3" s="241"/>
      <c r="H3" s="241"/>
      <c r="I3" s="241"/>
      <c r="J3" s="241"/>
      <c r="K3" s="241"/>
      <c r="L3" s="6"/>
      <c r="N3" s="1" t="s">
        <v>1</v>
      </c>
      <c r="P3" t="s">
        <v>79</v>
      </c>
      <c r="Q3" t="s">
        <v>80</v>
      </c>
    </row>
    <row r="4" spans="1:17" ht="24" customHeight="1">
      <c r="A4" s="12"/>
      <c r="B4" s="12"/>
      <c r="C4" s="12"/>
      <c r="D4" s="12"/>
      <c r="E4" s="12"/>
      <c r="F4" s="12"/>
      <c r="G4" s="12"/>
      <c r="H4" s="12"/>
      <c r="I4" s="12"/>
      <c r="J4" s="12"/>
      <c r="K4" s="12"/>
      <c r="L4" s="6"/>
      <c r="P4" t="s">
        <v>59</v>
      </c>
      <c r="Q4" t="s">
        <v>81</v>
      </c>
    </row>
    <row r="5" spans="1:17" ht="15" customHeight="1">
      <c r="A5" s="4"/>
      <c r="B5" s="145" t="s">
        <v>166</v>
      </c>
      <c r="C5" s="146"/>
      <c r="D5" s="146"/>
      <c r="E5" s="146"/>
      <c r="F5" s="146"/>
      <c r="G5" s="146"/>
      <c r="H5" s="146"/>
      <c r="I5" s="147"/>
      <c r="J5" s="8"/>
      <c r="K5" s="4"/>
      <c r="L5" s="6"/>
      <c r="P5" t="s">
        <v>60</v>
      </c>
      <c r="Q5" t="s">
        <v>82</v>
      </c>
    </row>
    <row r="6" spans="1:17" ht="15" customHeight="1">
      <c r="A6" s="4"/>
      <c r="B6" s="148" t="s">
        <v>165</v>
      </c>
      <c r="C6" s="149"/>
      <c r="D6" s="149"/>
      <c r="E6" s="149"/>
      <c r="F6" s="149"/>
      <c r="G6" s="149"/>
      <c r="H6" s="149"/>
      <c r="I6" s="150"/>
      <c r="J6" s="8"/>
      <c r="K6" s="4"/>
      <c r="L6" s="6"/>
      <c r="P6" t="s">
        <v>61</v>
      </c>
      <c r="Q6" t="s">
        <v>87</v>
      </c>
    </row>
    <row r="7" spans="1:12" ht="15" customHeight="1" thickBot="1">
      <c r="A7" s="13"/>
      <c r="B7" s="186"/>
      <c r="C7" s="186" t="s">
        <v>228</v>
      </c>
      <c r="D7" s="13"/>
      <c r="E7" s="13"/>
      <c r="F7" s="13"/>
      <c r="G7" s="13"/>
      <c r="H7" s="13"/>
      <c r="I7" s="13"/>
      <c r="J7" s="13"/>
      <c r="K7" s="13"/>
      <c r="L7" s="3"/>
    </row>
    <row r="8" spans="1:23" s="7" customFormat="1" ht="24" customHeight="1">
      <c r="A8" s="8"/>
      <c r="B8" s="237" t="s">
        <v>202</v>
      </c>
      <c r="C8" s="238"/>
      <c r="D8" s="238"/>
      <c r="E8" s="239"/>
      <c r="F8" s="240"/>
      <c r="G8" s="8" t="s">
        <v>74</v>
      </c>
      <c r="H8" s="8"/>
      <c r="I8" s="8"/>
      <c r="J8" s="8"/>
      <c r="K8" s="8"/>
      <c r="L8" s="8"/>
      <c r="N8" s="9" t="str">
        <f>IF(ISTEXT(E8),$N$2,$N$3)</f>
        <v>ＮＧ</v>
      </c>
      <c r="P8" s="7">
        <f>COUNTIF(N8:N38,$N$2)</f>
        <v>1</v>
      </c>
      <c r="R8" s="7" t="s">
        <v>88</v>
      </c>
      <c r="S8" s="7" t="s">
        <v>89</v>
      </c>
      <c r="T8" s="7" t="s">
        <v>93</v>
      </c>
      <c r="U8" s="7" t="s">
        <v>90</v>
      </c>
      <c r="V8" s="7" t="s">
        <v>91</v>
      </c>
      <c r="W8" s="7" t="s">
        <v>92</v>
      </c>
    </row>
    <row r="9" spans="1:22" s="7" customFormat="1" ht="24" customHeight="1">
      <c r="A9" s="45"/>
      <c r="B9" s="230" t="s">
        <v>203</v>
      </c>
      <c r="C9" s="231"/>
      <c r="D9" s="231"/>
      <c r="E9" s="228" t="s">
        <v>61</v>
      </c>
      <c r="F9" s="229"/>
      <c r="G9" s="8" t="s">
        <v>76</v>
      </c>
      <c r="H9" s="8"/>
      <c r="I9" s="8"/>
      <c r="J9" s="8"/>
      <c r="K9" s="8"/>
      <c r="L9" s="8"/>
      <c r="N9" s="9" t="str">
        <f aca="true" t="shared" si="0" ref="N9:N38">IF(ISTEXT(E9),$N$2,$N$3)</f>
        <v>ＯＫ</v>
      </c>
      <c r="R9" s="7" t="s">
        <v>57</v>
      </c>
      <c r="S9" s="7" t="s">
        <v>58</v>
      </c>
      <c r="T9" s="7" t="s">
        <v>59</v>
      </c>
      <c r="U9" s="7" t="s">
        <v>60</v>
      </c>
      <c r="V9" s="7" t="s">
        <v>61</v>
      </c>
    </row>
    <row r="10" spans="1:16" s="7" customFormat="1" ht="24" customHeight="1">
      <c r="A10" s="8"/>
      <c r="B10" s="230" t="s">
        <v>204</v>
      </c>
      <c r="C10" s="231"/>
      <c r="D10" s="231"/>
      <c r="E10" s="244"/>
      <c r="F10" s="245"/>
      <c r="G10" s="10" t="s">
        <v>4</v>
      </c>
      <c r="H10" s="10"/>
      <c r="I10" s="8"/>
      <c r="J10" s="8"/>
      <c r="K10" s="8"/>
      <c r="L10" s="8"/>
      <c r="N10" s="9" t="str">
        <f t="shared" si="0"/>
        <v>ＮＧ</v>
      </c>
      <c r="P10" s="7" t="e">
        <f>COUNTIF(#REF!,N2)</f>
        <v>#REF!</v>
      </c>
    </row>
    <row r="11" spans="1:16" s="7" customFormat="1" ht="24" customHeight="1">
      <c r="A11" s="8"/>
      <c r="B11" s="230" t="s">
        <v>205</v>
      </c>
      <c r="C11" s="231"/>
      <c r="D11" s="231"/>
      <c r="E11" s="226"/>
      <c r="F11" s="227"/>
      <c r="G11" s="10"/>
      <c r="H11" s="10"/>
      <c r="I11" s="8"/>
      <c r="J11" s="8"/>
      <c r="K11" s="8"/>
      <c r="L11" s="8"/>
      <c r="N11" s="9" t="str">
        <f t="shared" si="0"/>
        <v>ＮＧ</v>
      </c>
      <c r="P11" s="7">
        <f>COUNTIF(N42:P49,$N$2)</f>
        <v>0</v>
      </c>
    </row>
    <row r="12" spans="1:21" s="7" customFormat="1" ht="24" customHeight="1">
      <c r="A12" s="8"/>
      <c r="B12" s="230" t="s">
        <v>94</v>
      </c>
      <c r="C12" s="231"/>
      <c r="D12" s="231"/>
      <c r="E12" s="232"/>
      <c r="F12" s="233"/>
      <c r="G12" s="10" t="s">
        <v>212</v>
      </c>
      <c r="H12" s="10"/>
      <c r="I12" s="8"/>
      <c r="J12" s="8"/>
      <c r="K12" s="8"/>
      <c r="L12" s="8"/>
      <c r="N12" s="9" t="str">
        <f t="shared" si="0"/>
        <v>ＮＧ</v>
      </c>
      <c r="P12" s="7" t="s">
        <v>88</v>
      </c>
      <c r="Q12" s="7">
        <v>11000</v>
      </c>
      <c r="U12" s="135">
        <f>TIME(,12,0)</f>
        <v>0.008333333333333333</v>
      </c>
    </row>
    <row r="13" spans="1:21" s="7" customFormat="1" ht="24" customHeight="1">
      <c r="A13" s="8"/>
      <c r="B13" s="223" t="s">
        <v>206</v>
      </c>
      <c r="C13" s="224"/>
      <c r="D13" s="225"/>
      <c r="E13" s="226"/>
      <c r="F13" s="227"/>
      <c r="G13" s="10" t="s">
        <v>198</v>
      </c>
      <c r="H13" s="10"/>
      <c r="I13" s="8"/>
      <c r="J13" s="8"/>
      <c r="K13" s="8"/>
      <c r="L13" s="8"/>
      <c r="N13" s="9" t="str">
        <f t="shared" si="0"/>
        <v>ＮＧ</v>
      </c>
      <c r="P13" s="7" t="s">
        <v>89</v>
      </c>
      <c r="Q13" s="7">
        <v>9000</v>
      </c>
      <c r="U13" s="135">
        <f>TIME(,11,30)</f>
        <v>0.007986111111111112</v>
      </c>
    </row>
    <row r="14" spans="1:21" s="7" customFormat="1" ht="24" customHeight="1">
      <c r="A14" s="8"/>
      <c r="B14" s="223" t="s">
        <v>207</v>
      </c>
      <c r="C14" s="224"/>
      <c r="D14" s="225"/>
      <c r="E14" s="226"/>
      <c r="F14" s="227"/>
      <c r="G14" s="10"/>
      <c r="H14" s="10"/>
      <c r="I14" s="8"/>
      <c r="J14" s="8"/>
      <c r="K14" s="8"/>
      <c r="L14" s="8"/>
      <c r="N14" s="9" t="str">
        <f t="shared" si="0"/>
        <v>ＮＧ</v>
      </c>
      <c r="P14" s="7" t="s">
        <v>93</v>
      </c>
      <c r="Q14" s="7">
        <v>9000</v>
      </c>
      <c r="U14" s="135">
        <f>TIME(,11,0)</f>
        <v>0.007638888888888889</v>
      </c>
    </row>
    <row r="15" spans="1:21" s="7" customFormat="1" ht="24" customHeight="1">
      <c r="A15" s="8"/>
      <c r="B15" s="223" t="s">
        <v>208</v>
      </c>
      <c r="C15" s="224"/>
      <c r="D15" s="225"/>
      <c r="E15" s="226"/>
      <c r="F15" s="227"/>
      <c r="G15" s="10"/>
      <c r="H15" s="10"/>
      <c r="I15" s="8"/>
      <c r="J15" s="8"/>
      <c r="K15" s="8"/>
      <c r="L15" s="8"/>
      <c r="N15" s="9" t="str">
        <f t="shared" si="0"/>
        <v>ＮＧ</v>
      </c>
      <c r="P15" s="7" t="s">
        <v>90</v>
      </c>
      <c r="Q15" s="7">
        <v>9000</v>
      </c>
      <c r="U15" s="135">
        <f>TIME(,10,30)</f>
        <v>0.007291666666666666</v>
      </c>
    </row>
    <row r="16" spans="1:21" s="7" customFormat="1" ht="24" customHeight="1">
      <c r="A16" s="8"/>
      <c r="B16" s="223" t="s">
        <v>209</v>
      </c>
      <c r="C16" s="224"/>
      <c r="D16" s="225"/>
      <c r="E16" s="226"/>
      <c r="F16" s="227"/>
      <c r="G16" s="10" t="s">
        <v>198</v>
      </c>
      <c r="H16" s="10"/>
      <c r="I16" s="8"/>
      <c r="J16" s="8"/>
      <c r="K16" s="8"/>
      <c r="L16" s="8"/>
      <c r="N16" s="9" t="str">
        <f t="shared" si="0"/>
        <v>ＮＧ</v>
      </c>
      <c r="P16" s="7" t="s">
        <v>91</v>
      </c>
      <c r="Q16" s="7">
        <v>9000</v>
      </c>
      <c r="U16" s="135">
        <f>TIME(,10,0)</f>
        <v>0.006944444444444444</v>
      </c>
    </row>
    <row r="17" spans="1:21" s="7" customFormat="1" ht="24" customHeight="1">
      <c r="A17" s="8"/>
      <c r="B17" s="223" t="s">
        <v>210</v>
      </c>
      <c r="C17" s="224"/>
      <c r="D17" s="225"/>
      <c r="E17" s="226"/>
      <c r="F17" s="227"/>
      <c r="G17" s="10"/>
      <c r="H17" s="10"/>
      <c r="I17" s="8"/>
      <c r="J17" s="8"/>
      <c r="K17" s="8"/>
      <c r="L17" s="8"/>
      <c r="N17" s="9" t="str">
        <f t="shared" si="0"/>
        <v>ＮＧ</v>
      </c>
      <c r="P17" s="7" t="s">
        <v>92</v>
      </c>
      <c r="Q17" s="7">
        <v>8000</v>
      </c>
      <c r="U17" s="135">
        <f>TIME(,9,30)</f>
        <v>0.006597222222222222</v>
      </c>
    </row>
    <row r="18" spans="1:21" s="7" customFormat="1" ht="24" customHeight="1">
      <c r="A18" s="8"/>
      <c r="B18" s="223" t="s">
        <v>211</v>
      </c>
      <c r="C18" s="224"/>
      <c r="D18" s="225"/>
      <c r="E18" s="226"/>
      <c r="F18" s="227"/>
      <c r="G18" s="10" t="s">
        <v>199</v>
      </c>
      <c r="H18" s="10"/>
      <c r="I18" s="8"/>
      <c r="J18" s="8"/>
      <c r="K18" s="8"/>
      <c r="L18" s="8"/>
      <c r="N18" s="9" t="str">
        <f t="shared" si="0"/>
        <v>ＮＧ</v>
      </c>
      <c r="U18" s="135">
        <f>TIME(,9,0)</f>
        <v>0.0062499999999999995</v>
      </c>
    </row>
    <row r="19" spans="1:21" s="7" customFormat="1" ht="24" customHeight="1">
      <c r="A19" s="8"/>
      <c r="B19" s="223" t="s">
        <v>139</v>
      </c>
      <c r="C19" s="224"/>
      <c r="D19" s="225"/>
      <c r="E19" s="226"/>
      <c r="F19" s="227"/>
      <c r="G19" s="10" t="s">
        <v>198</v>
      </c>
      <c r="H19" s="10"/>
      <c r="I19" s="8"/>
      <c r="J19" s="8"/>
      <c r="K19" s="8"/>
      <c r="L19" s="8"/>
      <c r="N19" s="9" t="str">
        <f t="shared" si="0"/>
        <v>ＮＧ</v>
      </c>
      <c r="P19" s="7" t="s">
        <v>122</v>
      </c>
      <c r="Q19" s="7" t="s">
        <v>126</v>
      </c>
      <c r="U19" s="135">
        <f>TIME(,8,30)</f>
        <v>0.005902777777777778</v>
      </c>
    </row>
    <row r="20" spans="1:21" s="7" customFormat="1" ht="24" customHeight="1">
      <c r="A20" s="8"/>
      <c r="B20" s="223" t="s">
        <v>140</v>
      </c>
      <c r="C20" s="224"/>
      <c r="D20" s="225"/>
      <c r="E20" s="226"/>
      <c r="F20" s="227"/>
      <c r="G20" s="10"/>
      <c r="H20" s="10"/>
      <c r="I20" s="8"/>
      <c r="J20" s="8"/>
      <c r="K20" s="8"/>
      <c r="L20" s="8"/>
      <c r="N20" s="9" t="str">
        <f t="shared" si="0"/>
        <v>ＮＧ</v>
      </c>
      <c r="P20" s="7" t="s">
        <v>123</v>
      </c>
      <c r="Q20" s="7" t="s">
        <v>127</v>
      </c>
      <c r="U20" s="135">
        <f>TIME(,8,0)</f>
        <v>0.005555555555555556</v>
      </c>
    </row>
    <row r="21" spans="1:21" s="7" customFormat="1" ht="24" customHeight="1">
      <c r="A21" s="8"/>
      <c r="B21" s="223" t="s">
        <v>141</v>
      </c>
      <c r="C21" s="224"/>
      <c r="D21" s="225"/>
      <c r="E21" s="226"/>
      <c r="F21" s="227"/>
      <c r="G21" s="10" t="s">
        <v>199</v>
      </c>
      <c r="H21" s="10"/>
      <c r="I21" s="8"/>
      <c r="J21" s="8"/>
      <c r="K21" s="8"/>
      <c r="L21" s="8"/>
      <c r="N21" s="9" t="str">
        <f t="shared" si="0"/>
        <v>ＮＧ</v>
      </c>
      <c r="P21" s="7" t="s">
        <v>124</v>
      </c>
      <c r="Q21" s="7" t="s">
        <v>128</v>
      </c>
      <c r="U21" s="135">
        <f>TIME(,7,30)</f>
        <v>0.005208333333333333</v>
      </c>
    </row>
    <row r="22" spans="1:21" s="7" customFormat="1" ht="24" customHeight="1">
      <c r="A22" s="8"/>
      <c r="B22" s="223" t="s">
        <v>213</v>
      </c>
      <c r="C22" s="224"/>
      <c r="D22" s="225"/>
      <c r="E22" s="226"/>
      <c r="F22" s="227"/>
      <c r="G22" s="10"/>
      <c r="H22" s="10"/>
      <c r="I22" s="8"/>
      <c r="J22" s="8"/>
      <c r="K22" s="8"/>
      <c r="L22" s="8"/>
      <c r="N22" s="9" t="str">
        <f t="shared" si="0"/>
        <v>ＮＧ</v>
      </c>
      <c r="P22" s="7" t="s">
        <v>125</v>
      </c>
      <c r="Q22" s="7" t="s">
        <v>129</v>
      </c>
      <c r="U22" s="135">
        <f>TIME(,7,0)</f>
        <v>0.004861111111111111</v>
      </c>
    </row>
    <row r="23" spans="1:21" s="7" customFormat="1" ht="24" customHeight="1">
      <c r="A23" s="8"/>
      <c r="B23" s="223" t="s">
        <v>214</v>
      </c>
      <c r="C23" s="224"/>
      <c r="D23" s="225"/>
      <c r="E23" s="209"/>
      <c r="F23" s="210"/>
      <c r="G23" s="10"/>
      <c r="H23" s="10"/>
      <c r="I23" s="8"/>
      <c r="J23" s="8"/>
      <c r="K23" s="8"/>
      <c r="L23" s="8"/>
      <c r="N23" s="9" t="str">
        <f t="shared" si="0"/>
        <v>ＮＧ</v>
      </c>
      <c r="P23" s="7">
        <v>0</v>
      </c>
      <c r="Q23" s="133" t="s">
        <v>130</v>
      </c>
      <c r="U23" s="135">
        <f>TIME(,6,30)</f>
        <v>0.004513888888888889</v>
      </c>
    </row>
    <row r="24" spans="1:21" s="7" customFormat="1" ht="23.25" customHeight="1">
      <c r="A24" s="8"/>
      <c r="B24" s="223" t="s">
        <v>215</v>
      </c>
      <c r="C24" s="224"/>
      <c r="D24" s="225"/>
      <c r="E24" s="211"/>
      <c r="F24" s="212"/>
      <c r="G24" s="207" t="s">
        <v>200</v>
      </c>
      <c r="H24" s="208"/>
      <c r="I24" s="208"/>
      <c r="J24" s="8"/>
      <c r="K24" s="8"/>
      <c r="L24" s="8"/>
      <c r="N24" s="9" t="str">
        <f t="shared" si="0"/>
        <v>ＮＧ</v>
      </c>
      <c r="P24" s="7" t="s">
        <v>153</v>
      </c>
      <c r="U24" s="135">
        <f>TIME(,6,0)</f>
        <v>0.004166666666666667</v>
      </c>
    </row>
    <row r="25" spans="1:21" s="7" customFormat="1" ht="23.25" customHeight="1">
      <c r="A25" s="8"/>
      <c r="B25" s="223" t="s">
        <v>216</v>
      </c>
      <c r="C25" s="224"/>
      <c r="D25" s="225"/>
      <c r="E25" s="211"/>
      <c r="F25" s="212"/>
      <c r="G25" s="10" t="s">
        <v>201</v>
      </c>
      <c r="H25" s="10"/>
      <c r="I25" s="8"/>
      <c r="J25" s="8"/>
      <c r="K25" s="8"/>
      <c r="L25" s="8"/>
      <c r="N25" s="9" t="str">
        <f t="shared" si="0"/>
        <v>ＮＧ</v>
      </c>
      <c r="U25" s="135"/>
    </row>
    <row r="26" spans="1:21" s="7" customFormat="1" ht="24" customHeight="1">
      <c r="A26" s="8"/>
      <c r="B26" s="223" t="s">
        <v>217</v>
      </c>
      <c r="C26" s="224"/>
      <c r="D26" s="225"/>
      <c r="E26" s="226"/>
      <c r="F26" s="227"/>
      <c r="G26" s="10"/>
      <c r="H26" s="10"/>
      <c r="I26" s="8"/>
      <c r="J26" s="8"/>
      <c r="K26" s="8"/>
      <c r="L26" s="8"/>
      <c r="N26" s="9" t="str">
        <f t="shared" si="0"/>
        <v>ＮＧ</v>
      </c>
      <c r="P26" s="136" t="s">
        <v>154</v>
      </c>
      <c r="U26" s="135">
        <f>TIME(,5,30)</f>
        <v>0.0038194444444444443</v>
      </c>
    </row>
    <row r="27" spans="1:21" s="7" customFormat="1" ht="24" customHeight="1">
      <c r="A27" s="8"/>
      <c r="B27" s="223" t="s">
        <v>218</v>
      </c>
      <c r="C27" s="224"/>
      <c r="D27" s="225"/>
      <c r="E27" s="226"/>
      <c r="F27" s="227"/>
      <c r="G27" s="10"/>
      <c r="H27" s="10"/>
      <c r="I27" s="8"/>
      <c r="J27" s="8"/>
      <c r="K27" s="8"/>
      <c r="L27" s="8"/>
      <c r="N27" s="9" t="str">
        <f t="shared" si="0"/>
        <v>ＮＧ</v>
      </c>
      <c r="P27" s="7" t="s">
        <v>157</v>
      </c>
      <c r="U27" s="135">
        <f>TIME(,5,0)</f>
        <v>0.003472222222222222</v>
      </c>
    </row>
    <row r="28" spans="1:21" s="7" customFormat="1" ht="24" customHeight="1">
      <c r="A28" s="8"/>
      <c r="B28" s="230" t="s">
        <v>219</v>
      </c>
      <c r="C28" s="231"/>
      <c r="D28" s="231"/>
      <c r="E28" s="246"/>
      <c r="F28" s="247"/>
      <c r="G28" s="10" t="s">
        <v>99</v>
      </c>
      <c r="H28" s="10"/>
      <c r="I28" s="8"/>
      <c r="J28" s="8"/>
      <c r="K28" s="8"/>
      <c r="L28" s="8"/>
      <c r="N28" s="9" t="str">
        <f t="shared" si="0"/>
        <v>ＮＧ</v>
      </c>
      <c r="P28" s="7" t="s">
        <v>158</v>
      </c>
      <c r="R28" s="7" t="e">
        <f>IF(#REF!="三重奏",3,IF(#REF!="四重奏",4,IF(#REF!="五重奏",5,IF(#REF!="六重奏",6,IF(#REF!="七重奏",7,IF(#REF!="八重奏",8,0))))))</f>
        <v>#REF!</v>
      </c>
      <c r="S28" s="7" t="e">
        <f>IF(#REF!="三重奏",3,IF(#REF!="四重奏",4,IF(#REF!="五重奏",5,IF(#REF!="六重奏",6,IF(#REF!="七重奏",7,IF(#REF!="八重奏",8,0))))))</f>
        <v>#REF!</v>
      </c>
      <c r="T28" s="7" t="e">
        <f>IF(#REF!="三重奏",3,IF(#REF!="四重奏",4,IF(#REF!="五重奏",5,IF(#REF!="六重奏",6,IF(#REF!="七重奏",7,IF(#REF!="八重奏",8,0))))))</f>
        <v>#REF!</v>
      </c>
      <c r="U28" s="135">
        <f>TIME(,4,30)</f>
        <v>0.0031249999999999997</v>
      </c>
    </row>
    <row r="29" spans="1:21" s="7" customFormat="1" ht="24" customHeight="1">
      <c r="A29" s="8"/>
      <c r="B29" s="230" t="s">
        <v>220</v>
      </c>
      <c r="C29" s="231"/>
      <c r="D29" s="231"/>
      <c r="E29" s="213"/>
      <c r="F29" s="204"/>
      <c r="G29" s="10" t="s">
        <v>56</v>
      </c>
      <c r="H29" s="10"/>
      <c r="I29" s="8"/>
      <c r="J29" s="8"/>
      <c r="K29" s="8"/>
      <c r="L29" s="8"/>
      <c r="N29" s="9" t="str">
        <f t="shared" si="0"/>
        <v>ＮＧ</v>
      </c>
      <c r="U29" s="135">
        <f>TIME(,4,0)</f>
        <v>0.002777777777777778</v>
      </c>
    </row>
    <row r="30" spans="1:21" s="7" customFormat="1" ht="24" customHeight="1">
      <c r="A30" s="8"/>
      <c r="B30" s="230" t="s">
        <v>97</v>
      </c>
      <c r="C30" s="231"/>
      <c r="D30" s="231"/>
      <c r="E30" s="234"/>
      <c r="F30" s="235"/>
      <c r="G30" s="10" t="s">
        <v>120</v>
      </c>
      <c r="H30" s="10"/>
      <c r="I30" s="8"/>
      <c r="J30" s="8"/>
      <c r="K30" s="8"/>
      <c r="L30" s="8"/>
      <c r="N30" s="9" t="str">
        <f t="shared" si="0"/>
        <v>ＮＧ</v>
      </c>
      <c r="U30" s="134"/>
    </row>
    <row r="31" spans="1:21" s="7" customFormat="1" ht="24" customHeight="1">
      <c r="A31" s="8"/>
      <c r="B31" s="230" t="s">
        <v>221</v>
      </c>
      <c r="C31" s="231"/>
      <c r="D31" s="231"/>
      <c r="E31" s="242"/>
      <c r="F31" s="243"/>
      <c r="G31" s="10" t="s">
        <v>8</v>
      </c>
      <c r="H31" s="10"/>
      <c r="I31" s="8"/>
      <c r="J31" s="8"/>
      <c r="K31" s="8"/>
      <c r="L31" s="8"/>
      <c r="N31" s="9" t="str">
        <f t="shared" si="0"/>
        <v>ＮＧ</v>
      </c>
      <c r="P31" s="7" t="e">
        <f>SUM(P8:P11)</f>
        <v>#REF!</v>
      </c>
      <c r="U31" s="134"/>
    </row>
    <row r="32" spans="1:21" s="7" customFormat="1" ht="24" customHeight="1">
      <c r="A32" s="8"/>
      <c r="B32" s="221" t="s">
        <v>9</v>
      </c>
      <c r="C32" s="231" t="s">
        <v>222</v>
      </c>
      <c r="D32" s="231"/>
      <c r="E32" s="242"/>
      <c r="F32" s="243"/>
      <c r="G32" s="10" t="s">
        <v>11</v>
      </c>
      <c r="H32" s="10"/>
      <c r="I32" s="8"/>
      <c r="J32" s="8"/>
      <c r="K32" s="8"/>
      <c r="L32" s="8"/>
      <c r="N32" s="9" t="str">
        <f t="shared" si="0"/>
        <v>ＮＧ</v>
      </c>
      <c r="U32" s="134"/>
    </row>
    <row r="33" spans="1:21" s="7" customFormat="1" ht="24" customHeight="1">
      <c r="A33" s="8"/>
      <c r="B33" s="222"/>
      <c r="C33" s="231" t="s">
        <v>223</v>
      </c>
      <c r="D33" s="231"/>
      <c r="E33" s="242"/>
      <c r="F33" s="243"/>
      <c r="G33" s="10" t="s">
        <v>63</v>
      </c>
      <c r="H33" s="10"/>
      <c r="I33" s="8"/>
      <c r="J33" s="8"/>
      <c r="K33" s="8"/>
      <c r="L33" s="8"/>
      <c r="N33" s="9" t="str">
        <f t="shared" si="0"/>
        <v>ＮＧ</v>
      </c>
      <c r="U33" s="134"/>
    </row>
    <row r="34" spans="1:21" s="7" customFormat="1" ht="24" customHeight="1">
      <c r="A34" s="8"/>
      <c r="B34" s="218"/>
      <c r="C34" s="231" t="s">
        <v>224</v>
      </c>
      <c r="D34" s="231"/>
      <c r="E34" s="242"/>
      <c r="F34" s="243"/>
      <c r="G34" s="10" t="s">
        <v>14</v>
      </c>
      <c r="H34" s="10"/>
      <c r="I34" s="8"/>
      <c r="J34" s="8"/>
      <c r="K34" s="8"/>
      <c r="L34" s="8"/>
      <c r="N34" s="9" t="str">
        <f t="shared" si="0"/>
        <v>ＮＧ</v>
      </c>
      <c r="U34" s="134"/>
    </row>
    <row r="35" spans="1:14" s="7" customFormat="1" ht="24" customHeight="1">
      <c r="A35" s="8"/>
      <c r="B35" s="219" t="s">
        <v>64</v>
      </c>
      <c r="C35" s="220"/>
      <c r="D35" s="79" t="s">
        <v>225</v>
      </c>
      <c r="E35" s="80"/>
      <c r="F35" s="81" t="s">
        <v>69</v>
      </c>
      <c r="G35" s="10" t="s">
        <v>70</v>
      </c>
      <c r="H35" s="10"/>
      <c r="I35" s="8"/>
      <c r="J35" s="8"/>
      <c r="K35" s="8"/>
      <c r="L35" s="8"/>
      <c r="N35" s="9" t="str">
        <f t="shared" si="0"/>
        <v>ＮＧ</v>
      </c>
    </row>
    <row r="36" spans="1:14" s="7" customFormat="1" ht="24" customHeight="1">
      <c r="A36" s="8"/>
      <c r="B36" s="217"/>
      <c r="C36" s="214"/>
      <c r="D36" s="79" t="s">
        <v>226</v>
      </c>
      <c r="E36" s="80"/>
      <c r="F36" s="81" t="s">
        <v>69</v>
      </c>
      <c r="G36" s="10" t="s">
        <v>71</v>
      </c>
      <c r="H36" s="10"/>
      <c r="I36" s="8"/>
      <c r="J36" s="8"/>
      <c r="K36" s="8"/>
      <c r="L36" s="8"/>
      <c r="N36" s="9" t="str">
        <f t="shared" si="0"/>
        <v>ＮＧ</v>
      </c>
    </row>
    <row r="37" spans="1:14" s="7" customFormat="1" ht="24" customHeight="1">
      <c r="A37" s="8"/>
      <c r="B37" s="219" t="s">
        <v>67</v>
      </c>
      <c r="C37" s="220"/>
      <c r="D37" s="79" t="s">
        <v>227</v>
      </c>
      <c r="E37" s="80"/>
      <c r="F37" s="81" t="s">
        <v>69</v>
      </c>
      <c r="G37" s="10" t="s">
        <v>72</v>
      </c>
      <c r="H37" s="10"/>
      <c r="I37" s="8"/>
      <c r="J37" s="8"/>
      <c r="K37" s="8"/>
      <c r="L37" s="8"/>
      <c r="N37" s="9" t="str">
        <f t="shared" si="0"/>
        <v>ＮＧ</v>
      </c>
    </row>
    <row r="38" spans="1:14" s="7" customFormat="1" ht="24" customHeight="1" thickBot="1">
      <c r="A38" s="8"/>
      <c r="B38" s="215"/>
      <c r="C38" s="216"/>
      <c r="D38" s="82" t="s">
        <v>226</v>
      </c>
      <c r="E38" s="83"/>
      <c r="F38" s="84" t="s">
        <v>69</v>
      </c>
      <c r="G38" s="10" t="s">
        <v>71</v>
      </c>
      <c r="H38" s="10"/>
      <c r="I38" s="8"/>
      <c r="J38" s="8"/>
      <c r="K38" s="8"/>
      <c r="L38" s="8"/>
      <c r="N38" s="9" t="str">
        <f t="shared" si="0"/>
        <v>ＮＧ</v>
      </c>
    </row>
    <row r="39" spans="1:14" s="7" customFormat="1" ht="15" customHeight="1" thickBot="1">
      <c r="A39" s="8"/>
      <c r="B39" s="42"/>
      <c r="C39" s="42"/>
      <c r="D39" s="42"/>
      <c r="E39" s="44"/>
      <c r="F39" s="44"/>
      <c r="G39" s="10"/>
      <c r="H39" s="10"/>
      <c r="I39" s="8"/>
      <c r="J39" s="8"/>
      <c r="K39" s="8"/>
      <c r="L39" s="8"/>
      <c r="N39" s="43"/>
    </row>
    <row r="40" spans="1:14" s="7" customFormat="1" ht="45" customHeight="1" thickBot="1" thickTop="1">
      <c r="A40" s="8"/>
      <c r="B40" s="248" t="s">
        <v>85</v>
      </c>
      <c r="C40" s="249"/>
      <c r="D40" s="249"/>
      <c r="E40" s="249"/>
      <c r="F40" s="249"/>
      <c r="G40" s="249"/>
      <c r="H40" s="249"/>
      <c r="I40" s="250"/>
      <c r="J40" s="8"/>
      <c r="K40" s="8"/>
      <c r="L40" s="8"/>
      <c r="N40" s="43"/>
    </row>
    <row r="41" spans="1:18" s="7" customFormat="1" ht="24" customHeight="1" thickTop="1">
      <c r="A41" s="8"/>
      <c r="B41" s="8"/>
      <c r="C41" s="8"/>
      <c r="D41" s="8"/>
      <c r="E41" s="8"/>
      <c r="F41" s="8"/>
      <c r="G41" s="8"/>
      <c r="H41" s="8"/>
      <c r="I41" s="8"/>
      <c r="J41" s="8"/>
      <c r="K41" s="8"/>
      <c r="L41" s="8"/>
      <c r="R41" s="11" t="s">
        <v>15</v>
      </c>
    </row>
    <row r="42" spans="1:16" ht="11.25" customHeight="1">
      <c r="A42" s="3"/>
      <c r="B42" s="3"/>
      <c r="C42" s="3"/>
      <c r="D42" s="3"/>
      <c r="E42" s="3"/>
      <c r="F42" s="3"/>
      <c r="G42" s="3"/>
      <c r="H42" s="3"/>
      <c r="I42" s="3"/>
      <c r="J42" s="3"/>
      <c r="K42" s="3"/>
      <c r="N42" s="73" t="e">
        <f>IF(#REF!="",$N$2,IF(ISTEXT(#REF!),$N$2,"NG"))</f>
        <v>#REF!</v>
      </c>
      <c r="O42" s="73" t="e">
        <f>IF(#REF!="",$N$2,IF(ISTEXT(#REF!),$N$2,"NG"))</f>
        <v>#REF!</v>
      </c>
      <c r="P42" s="73" t="e">
        <f>IF(#REF!="",$N$2,IF(ISTEXT(#REF!),$N$2,"NG"))</f>
        <v>#REF!</v>
      </c>
    </row>
    <row r="43" spans="14:16" ht="13.5">
      <c r="N43" s="73" t="e">
        <f>IF(#REF!="",$N$2,IF(ISTEXT(#REF!),$N$2,"NG"))</f>
        <v>#REF!</v>
      </c>
      <c r="O43" s="73" t="e">
        <f>IF(#REF!="",$N$2,IF(ISTEXT(#REF!),$N$2,"NG"))</f>
        <v>#REF!</v>
      </c>
      <c r="P43" s="73" t="e">
        <f>IF(#REF!="",$N$2,IF(ISTEXT(#REF!),$N$2,"NG"))</f>
        <v>#REF!</v>
      </c>
    </row>
    <row r="44" spans="14:16" ht="13.5">
      <c r="N44" s="73" t="e">
        <f>IF(#REF!="",$N$2,IF(ISTEXT(#REF!),$N$2,"NG"))</f>
        <v>#REF!</v>
      </c>
      <c r="O44" s="73" t="e">
        <f>IF(#REF!="",$N$2,IF(ISTEXT(#REF!),$N$2,"NG"))</f>
        <v>#REF!</v>
      </c>
      <c r="P44" s="73" t="e">
        <f>IF(#REF!="",$N$2,IF(ISTEXT(#REF!),$N$2,"NG"))</f>
        <v>#REF!</v>
      </c>
    </row>
    <row r="45" spans="14:16" ht="13.5">
      <c r="N45" s="73" t="e">
        <f>IF(#REF!="",$N$2,IF(ISTEXT(#REF!),$N$2,"NG"))</f>
        <v>#REF!</v>
      </c>
      <c r="O45" s="73" t="e">
        <f>IF(#REF!="",$N$2,IF(ISTEXT(#REF!),$N$2,"NG"))</f>
        <v>#REF!</v>
      </c>
      <c r="P45" s="73" t="e">
        <f>IF(#REF!="",$N$2,IF(ISTEXT(#REF!),$N$2,"NG"))</f>
        <v>#REF!</v>
      </c>
    </row>
    <row r="46" spans="14:16" ht="13.5">
      <c r="N46" s="73" t="e">
        <f>IF(#REF!="",$N$2,IF(ISTEXT(#REF!),$N$2,"NG"))</f>
        <v>#REF!</v>
      </c>
      <c r="O46" s="73" t="e">
        <f>IF(#REF!="",$N$2,IF(ISTEXT(#REF!),$N$2,"NG"))</f>
        <v>#REF!</v>
      </c>
      <c r="P46" s="73" t="e">
        <f>IF(#REF!="",$N$2,IF(ISTEXT(#REF!),$N$2,"NG"))</f>
        <v>#REF!</v>
      </c>
    </row>
    <row r="47" spans="14:16" ht="13.5">
      <c r="N47" s="73" t="e">
        <f>IF(#REF!="",$N$2,IF(ISTEXT(#REF!),$N$2,"NG"))</f>
        <v>#REF!</v>
      </c>
      <c r="O47" s="73" t="e">
        <f>IF(#REF!="",$N$2,IF(ISTEXT(#REF!),$N$2,"NG"))</f>
        <v>#REF!</v>
      </c>
      <c r="P47" s="73" t="e">
        <f>IF(#REF!="",$N$2,IF(ISTEXT(#REF!),$N$2,"NG"))</f>
        <v>#REF!</v>
      </c>
    </row>
    <row r="48" spans="14:16" ht="13.5">
      <c r="N48" s="73" t="e">
        <f>IF(#REF!="",$N$2,IF(ISTEXT(#REF!),$N$2,"NG"))</f>
        <v>#REF!</v>
      </c>
      <c r="O48" s="73" t="e">
        <f>IF(#REF!="",$N$2,IF(ISTEXT(#REF!),$N$2,"NG"))</f>
        <v>#REF!</v>
      </c>
      <c r="P48" s="73" t="e">
        <f>IF(#REF!="",$N$2,IF(ISTEXT(#REF!),$N$2,"NG"))</f>
        <v>#REF!</v>
      </c>
    </row>
    <row r="49" spans="14:16" ht="13.5">
      <c r="N49" s="73" t="e">
        <f>IF(#REF!="",$N$2,IF(ISTEXT(#REF!),$N$2,"NG"))</f>
        <v>#REF!</v>
      </c>
      <c r="O49" s="73" t="e">
        <f>IF(#REF!="",$N$2,IF(ISTEXT(#REF!),$N$2,"NG"))</f>
        <v>#REF!</v>
      </c>
      <c r="P49" s="73" t="e">
        <f>IF(#REF!="",$N$2,IF(ISTEXT(#REF!),$N$2,"NG"))</f>
        <v>#REF!</v>
      </c>
    </row>
  </sheetData>
  <sheetProtection password="EEAB" sheet="1" selectLockedCells="1"/>
  <mergeCells count="61">
    <mergeCell ref="E25:F25"/>
    <mergeCell ref="C33:D33"/>
    <mergeCell ref="E33:F33"/>
    <mergeCell ref="B29:D29"/>
    <mergeCell ref="E29:F29"/>
    <mergeCell ref="B31:D31"/>
    <mergeCell ref="E31:F31"/>
    <mergeCell ref="B28:D28"/>
    <mergeCell ref="E28:F28"/>
    <mergeCell ref="B40:I40"/>
    <mergeCell ref="C34:D34"/>
    <mergeCell ref="E34:F34"/>
    <mergeCell ref="B32:B34"/>
    <mergeCell ref="B35:C36"/>
    <mergeCell ref="B37:C38"/>
    <mergeCell ref="C32:D32"/>
    <mergeCell ref="E32:F32"/>
    <mergeCell ref="B10:D10"/>
    <mergeCell ref="E10:F10"/>
    <mergeCell ref="B11:D11"/>
    <mergeCell ref="E11:F11"/>
    <mergeCell ref="B26:D26"/>
    <mergeCell ref="B27:D27"/>
    <mergeCell ref="E21:F21"/>
    <mergeCell ref="E22:F22"/>
    <mergeCell ref="B21:D21"/>
    <mergeCell ref="E27:F27"/>
    <mergeCell ref="A2:K2"/>
    <mergeCell ref="B8:D8"/>
    <mergeCell ref="E8:F8"/>
    <mergeCell ref="B9:D9"/>
    <mergeCell ref="A3:K3"/>
    <mergeCell ref="G24:I24"/>
    <mergeCell ref="E23:F23"/>
    <mergeCell ref="E24:F24"/>
    <mergeCell ref="E26:F26"/>
    <mergeCell ref="B22:D22"/>
    <mergeCell ref="B23:D23"/>
    <mergeCell ref="B24:D24"/>
    <mergeCell ref="B25:D25"/>
    <mergeCell ref="E9:F9"/>
    <mergeCell ref="B12:D12"/>
    <mergeCell ref="E12:F12"/>
    <mergeCell ref="B30:D30"/>
    <mergeCell ref="E30:F30"/>
    <mergeCell ref="B13:D13"/>
    <mergeCell ref="B14:D14"/>
    <mergeCell ref="E13:F13"/>
    <mergeCell ref="E14:F14"/>
    <mergeCell ref="E15:F15"/>
    <mergeCell ref="E16:F16"/>
    <mergeCell ref="E17:F17"/>
    <mergeCell ref="B15:D15"/>
    <mergeCell ref="B16:D16"/>
    <mergeCell ref="B17:D17"/>
    <mergeCell ref="B20:D20"/>
    <mergeCell ref="E18:F18"/>
    <mergeCell ref="E19:F19"/>
    <mergeCell ref="E20:F20"/>
    <mergeCell ref="B18:D18"/>
    <mergeCell ref="B19:D19"/>
  </mergeCells>
  <dataValidations count="7">
    <dataValidation allowBlank="1" showInputMessage="1" showErrorMessage="1" sqref="E39:F39"/>
    <dataValidation type="whole" operator="greaterThanOrEqual" allowBlank="1" showInputMessage="1" showErrorMessage="1" sqref="E29:E30">
      <formula1>0</formula1>
    </dataValidation>
    <dataValidation type="list" allowBlank="1" showInputMessage="1" showErrorMessage="1" sqref="E8:F8">
      <formula1>$R$8:$W$8</formula1>
    </dataValidation>
    <dataValidation type="list" allowBlank="1" showInputMessage="1" showErrorMessage="1" sqref="E9:F9">
      <formula1>$R$9:$V$9</formula1>
    </dataValidation>
    <dataValidation type="list" allowBlank="1" showInputMessage="1" showErrorMessage="1" sqref="E23:F23">
      <formula1>$U$12:$U$29</formula1>
    </dataValidation>
    <dataValidation type="list" allowBlank="1" showInputMessage="1" showErrorMessage="1" sqref="E24:F24">
      <formula1>$P$24:$P$26</formula1>
    </dataValidation>
    <dataValidation type="list" allowBlank="1" showInputMessage="1" showErrorMessage="1" sqref="E25:F25">
      <formula1>$P$27:$P$28</formula1>
    </dataValidation>
  </dataValidations>
  <printOptions/>
  <pageMargins left="0.5902039723133478" right="0.5902039723133478" top="0.5902039723133478" bottom="0.5902039723133478" header="0.5117415443180114" footer="0.5117415443180114"/>
  <pageSetup horizontalDpi="600" verticalDpi="600" orientation="portrait" paperSize="9" scale="56" r:id="rId1"/>
</worksheet>
</file>

<file path=xl/worksheets/sheet2.xml><?xml version="1.0" encoding="utf-8"?>
<worksheet xmlns="http://schemas.openxmlformats.org/spreadsheetml/2006/main" xmlns:r="http://schemas.openxmlformats.org/officeDocument/2006/relationships">
  <sheetPr>
    <tabColor indexed="45"/>
    <pageSetUpPr fitToPage="1"/>
  </sheetPr>
  <dimension ref="A1:Z40"/>
  <sheetViews>
    <sheetView showGridLines="0" view="pageBreakPreview" zoomScaleSheetLayoutView="100" zoomScalePageLayoutView="0" workbookViewId="0" topLeftCell="D25">
      <selection activeCell="J38" sqref="J38:Q38"/>
    </sheetView>
  </sheetViews>
  <sheetFormatPr defaultColWidth="8.00390625" defaultRowHeight="13.5"/>
  <cols>
    <col min="1" max="2" width="5.625" style="103" customWidth="1"/>
    <col min="3" max="3" width="8.50390625" style="103" bestFit="1" customWidth="1"/>
    <col min="4" max="4" width="6.00390625" style="103" customWidth="1"/>
    <col min="5" max="10" width="4.375" style="103" customWidth="1"/>
    <col min="11" max="11" width="8.50390625" style="103" customWidth="1"/>
    <col min="12" max="12" width="6.00390625" style="103" customWidth="1"/>
    <col min="13" max="20" width="4.375" style="103" customWidth="1"/>
    <col min="21" max="22" width="2.50390625" style="103" customWidth="1"/>
    <col min="23" max="16384" width="8.00390625" style="103" customWidth="1"/>
  </cols>
  <sheetData>
    <row r="1" spans="1:22" ht="27" customHeight="1">
      <c r="A1" s="137"/>
      <c r="B1" s="329" t="s">
        <v>167</v>
      </c>
      <c r="C1" s="329"/>
      <c r="D1" s="329"/>
      <c r="E1" s="329"/>
      <c r="F1" s="329"/>
      <c r="G1" s="329"/>
      <c r="H1" s="329"/>
      <c r="I1" s="329"/>
      <c r="J1" s="329"/>
      <c r="K1" s="329"/>
      <c r="L1" s="329"/>
      <c r="M1" s="329"/>
      <c r="N1" s="329"/>
      <c r="O1" s="329"/>
      <c r="P1" s="329"/>
      <c r="Q1" s="329"/>
      <c r="R1" s="138"/>
      <c r="S1" s="138"/>
      <c r="T1" s="139"/>
      <c r="U1" s="101"/>
      <c r="V1" s="102"/>
    </row>
    <row r="2" spans="1:22" ht="7.5" customHeight="1" thickBot="1">
      <c r="A2" s="140"/>
      <c r="B2" s="141"/>
      <c r="C2" s="141"/>
      <c r="D2" s="141"/>
      <c r="E2" s="141"/>
      <c r="F2" s="141"/>
      <c r="G2" s="141"/>
      <c r="H2" s="141"/>
      <c r="I2" s="141"/>
      <c r="J2" s="141"/>
      <c r="K2" s="141"/>
      <c r="L2" s="141"/>
      <c r="M2" s="141"/>
      <c r="N2" s="141"/>
      <c r="O2" s="141"/>
      <c r="P2" s="141"/>
      <c r="Q2" s="141"/>
      <c r="R2" s="141"/>
      <c r="S2" s="141"/>
      <c r="T2" s="142"/>
      <c r="U2" s="100"/>
      <c r="V2" s="104"/>
    </row>
    <row r="3" spans="1:22" ht="27" customHeight="1">
      <c r="A3" s="327" t="s">
        <v>84</v>
      </c>
      <c r="B3" s="328"/>
      <c r="C3" s="321" t="str">
        <f>データシート!C3</f>
        <v>中央</v>
      </c>
      <c r="D3" s="322"/>
      <c r="E3" s="330" t="s">
        <v>77</v>
      </c>
      <c r="F3" s="330"/>
      <c r="G3" s="331"/>
      <c r="H3" s="332" t="s">
        <v>62</v>
      </c>
      <c r="I3" s="333"/>
      <c r="J3" s="333"/>
      <c r="K3" s="333"/>
      <c r="L3" s="334"/>
      <c r="M3" s="321">
        <f>データシート!B3</f>
        <v>0</v>
      </c>
      <c r="N3" s="322"/>
      <c r="O3" s="322"/>
      <c r="P3" s="322"/>
      <c r="Q3" s="322"/>
      <c r="R3" s="322"/>
      <c r="S3" s="322"/>
      <c r="T3" s="323"/>
      <c r="U3" s="46"/>
      <c r="V3" s="14"/>
    </row>
    <row r="4" spans="1:22" ht="2.25" customHeight="1">
      <c r="A4" s="319"/>
      <c r="B4" s="320"/>
      <c r="C4" s="320"/>
      <c r="D4" s="320"/>
      <c r="E4" s="320"/>
      <c r="F4" s="320"/>
      <c r="G4" s="320"/>
      <c r="H4" s="320"/>
      <c r="I4" s="320"/>
      <c r="J4" s="320"/>
      <c r="K4" s="320"/>
      <c r="L4" s="320"/>
      <c r="M4" s="320"/>
      <c r="N4" s="320"/>
      <c r="O4" s="320"/>
      <c r="P4" s="320"/>
      <c r="Q4" s="320"/>
      <c r="R4" s="320"/>
      <c r="S4" s="320"/>
      <c r="T4" s="27"/>
      <c r="U4" s="47"/>
      <c r="V4" s="15"/>
    </row>
    <row r="5" spans="1:22" ht="13.5" customHeight="1">
      <c r="A5" s="261" t="s">
        <v>121</v>
      </c>
      <c r="B5" s="262"/>
      <c r="C5" s="205">
        <f>データシート!$E$3</f>
        <v>0</v>
      </c>
      <c r="D5" s="206"/>
      <c r="E5" s="206"/>
      <c r="F5" s="206"/>
      <c r="G5" s="206"/>
      <c r="H5" s="206"/>
      <c r="I5" s="206"/>
      <c r="J5" s="206"/>
      <c r="K5" s="206"/>
      <c r="L5" s="206"/>
      <c r="M5" s="206"/>
      <c r="N5" s="206"/>
      <c r="O5" s="206"/>
      <c r="P5" s="206"/>
      <c r="Q5" s="206"/>
      <c r="R5" s="206"/>
      <c r="S5" s="206"/>
      <c r="T5" s="202"/>
      <c r="U5" s="48"/>
      <c r="V5" s="16"/>
    </row>
    <row r="6" spans="1:22" ht="37.5" customHeight="1" thickBot="1">
      <c r="A6" s="259" t="s">
        <v>3</v>
      </c>
      <c r="B6" s="260"/>
      <c r="C6" s="203">
        <f>データシート!D3</f>
        <v>0</v>
      </c>
      <c r="D6" s="251"/>
      <c r="E6" s="251"/>
      <c r="F6" s="251"/>
      <c r="G6" s="251"/>
      <c r="H6" s="251"/>
      <c r="I6" s="251"/>
      <c r="J6" s="251"/>
      <c r="K6" s="251"/>
      <c r="L6" s="251"/>
      <c r="M6" s="251"/>
      <c r="N6" s="251"/>
      <c r="O6" s="251"/>
      <c r="P6" s="251"/>
      <c r="Q6" s="251"/>
      <c r="R6" s="251"/>
      <c r="S6" s="251"/>
      <c r="T6" s="252"/>
      <c r="U6" s="47"/>
      <c r="V6" s="15"/>
    </row>
    <row r="7" spans="1:22" ht="25.5" customHeight="1" thickBot="1">
      <c r="A7" s="293" t="s">
        <v>98</v>
      </c>
      <c r="B7" s="294"/>
      <c r="C7" s="324" t="str">
        <f>IF(データシート!F3="","／",データシート!F3)</f>
        <v>／</v>
      </c>
      <c r="D7" s="325"/>
      <c r="E7" s="326" t="s">
        <v>106</v>
      </c>
      <c r="F7" s="326"/>
      <c r="G7" s="335" t="str">
        <f>VLOOKUP('記入シート'!E12,'記入シート'!$P$19:$Q$23,2,FALSE)</f>
        <v>－－－－－</v>
      </c>
      <c r="H7" s="336"/>
      <c r="I7" s="336"/>
      <c r="J7" s="336"/>
      <c r="K7" s="336"/>
      <c r="L7" s="336"/>
      <c r="M7" s="336"/>
      <c r="N7" s="336"/>
      <c r="O7" s="336"/>
      <c r="P7" s="336"/>
      <c r="Q7" s="336"/>
      <c r="R7" s="336"/>
      <c r="S7" s="336"/>
      <c r="T7" s="337"/>
      <c r="U7" s="49"/>
      <c r="V7" s="17"/>
    </row>
    <row r="8" spans="1:22" ht="14.25" customHeight="1">
      <c r="A8" s="304" t="s">
        <v>105</v>
      </c>
      <c r="B8" s="253" t="s">
        <v>106</v>
      </c>
      <c r="C8" s="120" t="s">
        <v>108</v>
      </c>
      <c r="D8" s="265">
        <f>'記入シート'!E14</f>
        <v>0</v>
      </c>
      <c r="E8" s="265"/>
      <c r="F8" s="265"/>
      <c r="G8" s="265"/>
      <c r="H8" s="265"/>
      <c r="I8" s="265"/>
      <c r="J8" s="265"/>
      <c r="K8" s="265"/>
      <c r="L8" s="265"/>
      <c r="M8" s="265"/>
      <c r="N8" s="265"/>
      <c r="O8" s="265"/>
      <c r="P8" s="265"/>
      <c r="Q8" s="265"/>
      <c r="R8" s="265"/>
      <c r="S8" s="265"/>
      <c r="T8" s="266"/>
      <c r="U8" s="106"/>
      <c r="V8" s="107"/>
    </row>
    <row r="9" spans="1:22" ht="23.25" customHeight="1">
      <c r="A9" s="305"/>
      <c r="B9" s="254"/>
      <c r="C9" s="99" t="s">
        <v>107</v>
      </c>
      <c r="D9" s="267">
        <f>'記入シート'!E13</f>
        <v>0</v>
      </c>
      <c r="E9" s="267"/>
      <c r="F9" s="267"/>
      <c r="G9" s="267"/>
      <c r="H9" s="267"/>
      <c r="I9" s="267"/>
      <c r="J9" s="267"/>
      <c r="K9" s="267"/>
      <c r="L9" s="267"/>
      <c r="M9" s="267"/>
      <c r="N9" s="267"/>
      <c r="O9" s="267"/>
      <c r="P9" s="267"/>
      <c r="Q9" s="267"/>
      <c r="R9" s="267"/>
      <c r="S9" s="267"/>
      <c r="T9" s="268"/>
      <c r="U9" s="49"/>
      <c r="V9" s="17"/>
    </row>
    <row r="10" spans="1:22" ht="23.25" customHeight="1">
      <c r="A10" s="305"/>
      <c r="B10" s="254"/>
      <c r="C10" s="108" t="s">
        <v>109</v>
      </c>
      <c r="D10" s="310">
        <f>'記入シート'!E15</f>
        <v>0</v>
      </c>
      <c r="E10" s="310"/>
      <c r="F10" s="310"/>
      <c r="G10" s="310"/>
      <c r="H10" s="310"/>
      <c r="I10" s="310"/>
      <c r="J10" s="310"/>
      <c r="K10" s="310"/>
      <c r="L10" s="310"/>
      <c r="M10" s="310"/>
      <c r="N10" s="310"/>
      <c r="O10" s="310"/>
      <c r="P10" s="310"/>
      <c r="Q10" s="310"/>
      <c r="R10" s="310"/>
      <c r="S10" s="310"/>
      <c r="T10" s="311"/>
      <c r="U10" s="109"/>
      <c r="V10" s="110"/>
    </row>
    <row r="11" spans="1:22" ht="12">
      <c r="A11" s="305"/>
      <c r="B11" s="258" t="s">
        <v>114</v>
      </c>
      <c r="C11" s="255" t="s">
        <v>113</v>
      </c>
      <c r="D11" s="118" t="s">
        <v>108</v>
      </c>
      <c r="E11" s="297">
        <f>'記入シート'!E17</f>
        <v>0</v>
      </c>
      <c r="F11" s="298"/>
      <c r="G11" s="298"/>
      <c r="H11" s="298"/>
      <c r="I11" s="298"/>
      <c r="J11" s="299"/>
      <c r="K11" s="255" t="s">
        <v>115</v>
      </c>
      <c r="L11" s="118" t="s">
        <v>108</v>
      </c>
      <c r="M11" s="297">
        <f>'記入シート'!E20</f>
        <v>0</v>
      </c>
      <c r="N11" s="298"/>
      <c r="O11" s="298"/>
      <c r="P11" s="298"/>
      <c r="Q11" s="298"/>
      <c r="R11" s="298"/>
      <c r="S11" s="298"/>
      <c r="T11" s="307"/>
      <c r="U11" s="109"/>
      <c r="V11" s="110"/>
    </row>
    <row r="12" spans="1:22" ht="24.75" customHeight="1">
      <c r="A12" s="305"/>
      <c r="B12" s="258"/>
      <c r="C12" s="256"/>
      <c r="D12" s="117" t="s">
        <v>107</v>
      </c>
      <c r="E12" s="300">
        <f>'記入シート'!E16</f>
        <v>0</v>
      </c>
      <c r="F12" s="301"/>
      <c r="G12" s="301"/>
      <c r="H12" s="301"/>
      <c r="I12" s="301"/>
      <c r="J12" s="302"/>
      <c r="K12" s="256"/>
      <c r="L12" s="117" t="s">
        <v>107</v>
      </c>
      <c r="M12" s="300">
        <f>'記入シート'!E19</f>
        <v>0</v>
      </c>
      <c r="N12" s="301"/>
      <c r="O12" s="301"/>
      <c r="P12" s="301"/>
      <c r="Q12" s="301"/>
      <c r="R12" s="301"/>
      <c r="S12" s="301"/>
      <c r="T12" s="308"/>
      <c r="U12" s="47"/>
      <c r="V12" s="15"/>
    </row>
    <row r="13" spans="1:22" ht="24.75" customHeight="1">
      <c r="A13" s="305"/>
      <c r="B13" s="258"/>
      <c r="C13" s="257"/>
      <c r="D13" s="119" t="s">
        <v>109</v>
      </c>
      <c r="E13" s="263">
        <f>'記入シート'!E18</f>
        <v>0</v>
      </c>
      <c r="F13" s="263"/>
      <c r="G13" s="263"/>
      <c r="H13" s="263"/>
      <c r="I13" s="263"/>
      <c r="J13" s="303"/>
      <c r="K13" s="257"/>
      <c r="L13" s="119" t="s">
        <v>109</v>
      </c>
      <c r="M13" s="263">
        <f>'記入シート'!E21</f>
        <v>0</v>
      </c>
      <c r="N13" s="263"/>
      <c r="O13" s="263"/>
      <c r="P13" s="263"/>
      <c r="Q13" s="263"/>
      <c r="R13" s="263"/>
      <c r="S13" s="263"/>
      <c r="T13" s="264"/>
      <c r="U13" s="48"/>
      <c r="V13" s="16"/>
    </row>
    <row r="14" spans="1:22" ht="26.25" customHeight="1">
      <c r="A14" s="305"/>
      <c r="B14" s="269" t="s">
        <v>101</v>
      </c>
      <c r="C14" s="312">
        <f>'記入シート'!E24</f>
        <v>0</v>
      </c>
      <c r="D14" s="312"/>
      <c r="E14" s="312"/>
      <c r="F14" s="312"/>
      <c r="G14" s="312"/>
      <c r="H14" s="312"/>
      <c r="I14" s="312"/>
      <c r="J14" s="312"/>
      <c r="K14" s="312"/>
      <c r="L14" s="312"/>
      <c r="M14" s="312"/>
      <c r="N14" s="312"/>
      <c r="O14" s="312"/>
      <c r="P14" s="312"/>
      <c r="Q14" s="314" t="s">
        <v>155</v>
      </c>
      <c r="R14" s="314"/>
      <c r="S14" s="314"/>
      <c r="T14" s="315"/>
      <c r="U14" s="48"/>
      <c r="V14" s="16"/>
    </row>
    <row r="15" spans="1:22" ht="26.25" customHeight="1">
      <c r="A15" s="306"/>
      <c r="B15" s="270"/>
      <c r="C15" s="313"/>
      <c r="D15" s="313"/>
      <c r="E15" s="313"/>
      <c r="F15" s="313"/>
      <c r="G15" s="313"/>
      <c r="H15" s="313"/>
      <c r="I15" s="313"/>
      <c r="J15" s="313"/>
      <c r="K15" s="313"/>
      <c r="L15" s="313"/>
      <c r="M15" s="313"/>
      <c r="N15" s="313"/>
      <c r="O15" s="313"/>
      <c r="P15" s="313"/>
      <c r="Q15" s="316">
        <f>'記入シート'!E25</f>
        <v>0</v>
      </c>
      <c r="R15" s="316"/>
      <c r="S15" s="317" t="s">
        <v>156</v>
      </c>
      <c r="T15" s="318"/>
      <c r="U15" s="48"/>
      <c r="V15" s="16"/>
    </row>
    <row r="16" spans="1:22" ht="12">
      <c r="A16" s="271" t="s">
        <v>102</v>
      </c>
      <c r="B16" s="254"/>
      <c r="C16" s="284">
        <f>'記入シート'!E27</f>
        <v>0</v>
      </c>
      <c r="D16" s="284"/>
      <c r="E16" s="284"/>
      <c r="F16" s="284"/>
      <c r="G16" s="284"/>
      <c r="H16" s="284"/>
      <c r="I16" s="284"/>
      <c r="J16" s="284"/>
      <c r="K16" s="284"/>
      <c r="L16" s="284"/>
      <c r="M16" s="284"/>
      <c r="N16" s="284"/>
      <c r="O16" s="284"/>
      <c r="P16" s="284"/>
      <c r="Q16" s="284"/>
      <c r="R16" s="284"/>
      <c r="S16" s="284"/>
      <c r="T16" s="285"/>
      <c r="U16" s="47"/>
      <c r="V16" s="15"/>
    </row>
    <row r="17" spans="1:22" ht="36" customHeight="1">
      <c r="A17" s="271"/>
      <c r="B17" s="254"/>
      <c r="C17" s="290">
        <f>'記入シート'!E26</f>
        <v>0</v>
      </c>
      <c r="D17" s="290"/>
      <c r="E17" s="290"/>
      <c r="F17" s="290"/>
      <c r="G17" s="290"/>
      <c r="H17" s="290"/>
      <c r="I17" s="290"/>
      <c r="J17" s="290"/>
      <c r="K17" s="290"/>
      <c r="L17" s="290"/>
      <c r="M17" s="290"/>
      <c r="N17" s="290"/>
      <c r="O17" s="290"/>
      <c r="P17" s="290"/>
      <c r="Q17" s="290"/>
      <c r="R17" s="290"/>
      <c r="S17" s="290"/>
      <c r="T17" s="291"/>
      <c r="U17" s="49"/>
      <c r="V17" s="17"/>
    </row>
    <row r="18" spans="1:22" ht="22.5" customHeight="1">
      <c r="A18" s="271" t="s">
        <v>104</v>
      </c>
      <c r="B18" s="254"/>
      <c r="C18" s="131">
        <f>'記入シート'!E28</f>
        <v>0</v>
      </c>
      <c r="D18" s="272" t="s">
        <v>116</v>
      </c>
      <c r="E18" s="273"/>
      <c r="F18" s="273"/>
      <c r="G18" s="273"/>
      <c r="H18" s="286" t="s">
        <v>117</v>
      </c>
      <c r="I18" s="286"/>
      <c r="J18" s="287" t="str">
        <f>IF('記入シート'!E30=1,"使用する","／")</f>
        <v>／</v>
      </c>
      <c r="K18" s="287"/>
      <c r="L18" s="287"/>
      <c r="M18" s="288"/>
      <c r="N18" s="288"/>
      <c r="O18" s="288"/>
      <c r="P18" s="288"/>
      <c r="Q18" s="288"/>
      <c r="R18" s="288"/>
      <c r="S18" s="288"/>
      <c r="T18" s="289"/>
      <c r="U18" s="49"/>
      <c r="V18" s="17"/>
    </row>
    <row r="19" spans="1:22" ht="2.25" customHeight="1">
      <c r="A19" s="275"/>
      <c r="B19" s="276"/>
      <c r="C19" s="276"/>
      <c r="D19" s="276"/>
      <c r="E19" s="276"/>
      <c r="F19" s="276"/>
      <c r="G19" s="276"/>
      <c r="H19" s="276"/>
      <c r="I19" s="276"/>
      <c r="J19" s="276"/>
      <c r="K19" s="276"/>
      <c r="L19" s="276"/>
      <c r="M19" s="276"/>
      <c r="N19" s="276"/>
      <c r="O19" s="276"/>
      <c r="P19" s="276"/>
      <c r="Q19" s="276"/>
      <c r="R19" s="276"/>
      <c r="S19" s="276"/>
      <c r="T19" s="27"/>
      <c r="U19" s="47"/>
      <c r="V19" s="15"/>
    </row>
    <row r="20" spans="1:22" ht="22.5" customHeight="1">
      <c r="A20" s="345" t="s">
        <v>19</v>
      </c>
      <c r="B20" s="346"/>
      <c r="C20" s="18" t="s">
        <v>118</v>
      </c>
      <c r="D20" s="278">
        <f>M3</f>
        <v>0</v>
      </c>
      <c r="E20" s="279"/>
      <c r="F20" s="279"/>
      <c r="G20" s="279"/>
      <c r="H20" s="279"/>
      <c r="I20" s="279"/>
      <c r="J20" s="279"/>
      <c r="K20" s="279"/>
      <c r="L20" s="279"/>
      <c r="M20" s="279"/>
      <c r="N20" s="19"/>
      <c r="O20" s="277" t="e">
        <f>VLOOKUP('記入シート'!E8,'記入シート'!P12:Q17,2,FALSE)</f>
        <v>#N/A</v>
      </c>
      <c r="P20" s="277"/>
      <c r="Q20" s="309" t="s">
        <v>22</v>
      </c>
      <c r="R20" s="309"/>
      <c r="S20" s="309"/>
      <c r="T20" s="72"/>
      <c r="U20" s="50"/>
      <c r="V20" s="20"/>
    </row>
    <row r="21" spans="1:22" ht="22.5" customHeight="1">
      <c r="A21" s="275" t="s">
        <v>23</v>
      </c>
      <c r="B21" s="296"/>
      <c r="C21" s="21" t="s">
        <v>24</v>
      </c>
      <c r="D21" s="122">
        <v>800</v>
      </c>
      <c r="E21" s="123"/>
      <c r="F21" s="343" t="s">
        <v>20</v>
      </c>
      <c r="G21" s="343"/>
      <c r="H21" s="124">
        <f>'記入シート'!E28</f>
        <v>0</v>
      </c>
      <c r="I21" s="124"/>
      <c r="J21" s="344" t="s">
        <v>25</v>
      </c>
      <c r="K21" s="344"/>
      <c r="L21" s="344"/>
      <c r="M21" s="124" t="s">
        <v>21</v>
      </c>
      <c r="N21" s="124"/>
      <c r="O21" s="292">
        <f>D21*H21</f>
        <v>0</v>
      </c>
      <c r="P21" s="292"/>
      <c r="Q21" s="295" t="s">
        <v>22</v>
      </c>
      <c r="R21" s="295"/>
      <c r="S21" s="295"/>
      <c r="T21" s="125"/>
      <c r="U21" s="50"/>
      <c r="V21" s="20"/>
    </row>
    <row r="22" spans="1:22" ht="21" customHeight="1">
      <c r="A22" s="280" t="s">
        <v>6</v>
      </c>
      <c r="B22" s="281"/>
      <c r="C22" s="282"/>
      <c r="D22" s="126">
        <v>800</v>
      </c>
      <c r="E22" s="127"/>
      <c r="F22" s="347" t="s">
        <v>20</v>
      </c>
      <c r="G22" s="347"/>
      <c r="H22" s="98">
        <f>データシート!S3</f>
        <v>0</v>
      </c>
      <c r="I22" s="98"/>
      <c r="J22" s="348" t="s">
        <v>25</v>
      </c>
      <c r="K22" s="348"/>
      <c r="L22" s="348"/>
      <c r="M22" s="98" t="s">
        <v>21</v>
      </c>
      <c r="N22" s="98"/>
      <c r="O22" s="283">
        <f>D22*H22</f>
        <v>0</v>
      </c>
      <c r="P22" s="283"/>
      <c r="Q22" s="274" t="s">
        <v>22</v>
      </c>
      <c r="R22" s="274"/>
      <c r="S22" s="274"/>
      <c r="T22" s="128"/>
      <c r="U22" s="50"/>
      <c r="V22" s="20"/>
    </row>
    <row r="23" spans="1:22" ht="21" customHeight="1">
      <c r="A23" s="280" t="s">
        <v>119</v>
      </c>
      <c r="B23" s="281"/>
      <c r="C23" s="282"/>
      <c r="D23" s="341"/>
      <c r="E23" s="342"/>
      <c r="F23" s="342"/>
      <c r="G23" s="342"/>
      <c r="H23" s="342"/>
      <c r="I23" s="342"/>
      <c r="J23" s="342"/>
      <c r="K23" s="342"/>
      <c r="L23" s="342"/>
      <c r="M23" s="342"/>
      <c r="N23" s="98"/>
      <c r="O23" s="283">
        <f>IF('記入シート'!E30,2000,0)</f>
        <v>0</v>
      </c>
      <c r="P23" s="283"/>
      <c r="Q23" s="274" t="s">
        <v>22</v>
      </c>
      <c r="R23" s="274"/>
      <c r="S23" s="274"/>
      <c r="T23" s="128"/>
      <c r="U23" s="50"/>
      <c r="V23" s="20"/>
    </row>
    <row r="24" spans="1:22" ht="21" customHeight="1">
      <c r="A24" s="319" t="s">
        <v>26</v>
      </c>
      <c r="B24" s="320"/>
      <c r="C24" s="338"/>
      <c r="D24" s="341"/>
      <c r="E24" s="342"/>
      <c r="F24" s="342"/>
      <c r="G24" s="342"/>
      <c r="H24" s="342"/>
      <c r="I24" s="342"/>
      <c r="J24" s="342"/>
      <c r="K24" s="342"/>
      <c r="L24" s="342"/>
      <c r="M24" s="342"/>
      <c r="N24" s="129"/>
      <c r="O24" s="283">
        <v>240</v>
      </c>
      <c r="P24" s="283"/>
      <c r="Q24" s="274" t="s">
        <v>22</v>
      </c>
      <c r="R24" s="274"/>
      <c r="S24" s="274"/>
      <c r="T24" s="128"/>
      <c r="U24" s="50"/>
      <c r="V24" s="20"/>
    </row>
    <row r="25" spans="1:22" ht="21" customHeight="1">
      <c r="A25" s="319" t="s">
        <v>27</v>
      </c>
      <c r="B25" s="320"/>
      <c r="C25" s="338"/>
      <c r="D25" s="341"/>
      <c r="E25" s="342"/>
      <c r="F25" s="342"/>
      <c r="G25" s="342"/>
      <c r="H25" s="342"/>
      <c r="I25" s="342"/>
      <c r="J25" s="342"/>
      <c r="K25" s="342"/>
      <c r="L25" s="342"/>
      <c r="M25" s="342"/>
      <c r="N25" s="130"/>
      <c r="O25" s="283" t="e">
        <f>O20+O21+O22+O23+O24</f>
        <v>#N/A</v>
      </c>
      <c r="P25" s="283"/>
      <c r="Q25" s="274" t="s">
        <v>22</v>
      </c>
      <c r="R25" s="274"/>
      <c r="S25" s="274"/>
      <c r="T25" s="128"/>
      <c r="U25" s="50"/>
      <c r="V25" s="20"/>
    </row>
    <row r="26" spans="1:22" ht="21" customHeight="1">
      <c r="A26" s="319" t="s">
        <v>64</v>
      </c>
      <c r="B26" s="320"/>
      <c r="C26" s="338"/>
      <c r="D26" s="339" t="s">
        <v>110</v>
      </c>
      <c r="E26" s="340"/>
      <c r="F26" s="340"/>
      <c r="G26" s="78" t="str">
        <f>IF(データシート!X3=0,"使用しない",データシート!X3&amp;"台")</f>
        <v>使用しない</v>
      </c>
      <c r="H26" s="76"/>
      <c r="I26" s="76"/>
      <c r="J26" s="76"/>
      <c r="K26" s="76"/>
      <c r="L26" s="320" t="s">
        <v>66</v>
      </c>
      <c r="M26" s="320"/>
      <c r="N26" s="76" t="str">
        <f>IF(データシート!Y3=0,"特記なし",データシート!Y3&amp;"台")</f>
        <v>特記なし</v>
      </c>
      <c r="O26" s="76"/>
      <c r="P26" s="76"/>
      <c r="Q26" s="76"/>
      <c r="R26" s="76"/>
      <c r="S26" s="76"/>
      <c r="T26" s="77"/>
      <c r="U26" s="47"/>
      <c r="V26" s="15"/>
    </row>
    <row r="27" spans="1:22" ht="23.25" customHeight="1">
      <c r="A27" s="319" t="s">
        <v>67</v>
      </c>
      <c r="B27" s="320"/>
      <c r="C27" s="338"/>
      <c r="D27" s="363" t="s">
        <v>111</v>
      </c>
      <c r="E27" s="364"/>
      <c r="F27" s="95"/>
      <c r="G27" s="76" t="str">
        <f>IF(データシート!Z3=0,"使用しない",データシート!Z3&amp;"台")</f>
        <v>使用しない</v>
      </c>
      <c r="H27" s="76"/>
      <c r="I27" s="76"/>
      <c r="J27" s="76"/>
      <c r="K27" s="76"/>
      <c r="L27" s="320" t="s">
        <v>66</v>
      </c>
      <c r="M27" s="320"/>
      <c r="N27" s="76" t="str">
        <f>IF(データシート!AA3=0,"特記なし",データシート!AA3&amp;"台")</f>
        <v>特記なし</v>
      </c>
      <c r="O27" s="76"/>
      <c r="P27" s="76"/>
      <c r="Q27" s="76"/>
      <c r="R27" s="76"/>
      <c r="S27" s="76"/>
      <c r="T27" s="77"/>
      <c r="U27" s="47"/>
      <c r="V27" s="15"/>
    </row>
    <row r="28" spans="1:22" ht="2.25" customHeight="1">
      <c r="A28" s="74"/>
      <c r="B28" s="75"/>
      <c r="C28" s="75"/>
      <c r="D28" s="75"/>
      <c r="E28" s="75"/>
      <c r="F28" s="75"/>
      <c r="G28" s="75"/>
      <c r="H28" s="75"/>
      <c r="I28" s="75"/>
      <c r="J28" s="75"/>
      <c r="K28" s="75"/>
      <c r="L28" s="75"/>
      <c r="M28" s="75"/>
      <c r="N28" s="75"/>
      <c r="O28" s="75"/>
      <c r="P28" s="75"/>
      <c r="Q28" s="75"/>
      <c r="R28" s="75"/>
      <c r="S28" s="75"/>
      <c r="T28" s="27"/>
      <c r="U28" s="47"/>
      <c r="V28" s="15"/>
    </row>
    <row r="29" spans="1:22" ht="15" customHeight="1">
      <c r="A29" s="367" t="s">
        <v>28</v>
      </c>
      <c r="B29" s="369" t="s">
        <v>12</v>
      </c>
      <c r="C29" s="22" t="s">
        <v>29</v>
      </c>
      <c r="D29" s="372">
        <f>データシート!V3</f>
        <v>0</v>
      </c>
      <c r="E29" s="372"/>
      <c r="F29" s="372"/>
      <c r="G29" s="23"/>
      <c r="H29" s="23"/>
      <c r="I29" s="23"/>
      <c r="J29" s="23"/>
      <c r="K29" s="23"/>
      <c r="L29" s="24"/>
      <c r="M29" s="373" t="s">
        <v>16</v>
      </c>
      <c r="N29" s="346"/>
      <c r="O29" s="351">
        <f>データシート!$T$3</f>
        <v>0</v>
      </c>
      <c r="P29" s="352"/>
      <c r="Q29" s="352"/>
      <c r="R29" s="352"/>
      <c r="S29" s="352"/>
      <c r="T29" s="68"/>
      <c r="U29" s="51"/>
      <c r="V29" s="25"/>
    </row>
    <row r="30" spans="1:22" ht="15" customHeight="1">
      <c r="A30" s="368"/>
      <c r="B30" s="370"/>
      <c r="C30" s="355">
        <f>データシート!W3</f>
        <v>0</v>
      </c>
      <c r="D30" s="356"/>
      <c r="E30" s="356"/>
      <c r="F30" s="356"/>
      <c r="G30" s="356"/>
      <c r="H30" s="356"/>
      <c r="I30" s="356"/>
      <c r="J30" s="356"/>
      <c r="K30" s="356"/>
      <c r="L30" s="357"/>
      <c r="M30" s="374"/>
      <c r="N30" s="296"/>
      <c r="O30" s="353"/>
      <c r="P30" s="354"/>
      <c r="Q30" s="354"/>
      <c r="R30" s="354"/>
      <c r="S30" s="354"/>
      <c r="T30" s="69"/>
      <c r="U30" s="51"/>
      <c r="V30" s="25"/>
    </row>
    <row r="31" spans="1:22" ht="30" customHeight="1">
      <c r="A31" s="26" t="s">
        <v>30</v>
      </c>
      <c r="B31" s="371"/>
      <c r="C31" s="358"/>
      <c r="D31" s="359"/>
      <c r="E31" s="359"/>
      <c r="F31" s="359"/>
      <c r="G31" s="359"/>
      <c r="H31" s="359"/>
      <c r="I31" s="359"/>
      <c r="J31" s="359"/>
      <c r="K31" s="359"/>
      <c r="L31" s="360"/>
      <c r="M31" s="361" t="s">
        <v>31</v>
      </c>
      <c r="N31" s="338"/>
      <c r="O31" s="362">
        <f>データシート!$U$3</f>
        <v>0</v>
      </c>
      <c r="P31" s="347"/>
      <c r="Q31" s="347"/>
      <c r="R31" s="347"/>
      <c r="S31" s="347"/>
      <c r="T31" s="70"/>
      <c r="U31" s="51"/>
      <c r="V31" s="25"/>
    </row>
    <row r="32" spans="1:22" ht="2.25" customHeight="1">
      <c r="A32" s="319"/>
      <c r="B32" s="320"/>
      <c r="C32" s="320"/>
      <c r="D32" s="320"/>
      <c r="E32" s="320"/>
      <c r="F32" s="320"/>
      <c r="G32" s="320"/>
      <c r="H32" s="320"/>
      <c r="I32" s="320"/>
      <c r="J32" s="320"/>
      <c r="K32" s="320"/>
      <c r="L32" s="320"/>
      <c r="M32" s="320"/>
      <c r="N32" s="320"/>
      <c r="O32" s="320"/>
      <c r="P32" s="320"/>
      <c r="Q32" s="320"/>
      <c r="R32" s="320"/>
      <c r="S32" s="320"/>
      <c r="T32" s="27"/>
      <c r="U32" s="47"/>
      <c r="V32" s="15"/>
    </row>
    <row r="33" spans="1:23" ht="18.75" customHeight="1">
      <c r="A33" s="105" t="s">
        <v>32</v>
      </c>
      <c r="B33" s="75"/>
      <c r="C33" s="75"/>
      <c r="D33" s="75"/>
      <c r="E33" s="47"/>
      <c r="F33" s="46"/>
      <c r="G33" s="46"/>
      <c r="H33" s="143"/>
      <c r="I33" s="143"/>
      <c r="J33" s="46"/>
      <c r="K33" s="46"/>
      <c r="L33" s="46"/>
      <c r="M33" s="143" t="s">
        <v>112</v>
      </c>
      <c r="N33" s="143"/>
      <c r="O33" s="143"/>
      <c r="P33" s="144" t="s">
        <v>33</v>
      </c>
      <c r="Q33" s="97"/>
      <c r="R33" s="111" t="s">
        <v>34</v>
      </c>
      <c r="S33" s="112"/>
      <c r="T33" s="113"/>
      <c r="U33" s="114"/>
      <c r="V33" s="115"/>
      <c r="W33" s="116" t="s">
        <v>35</v>
      </c>
    </row>
    <row r="34" spans="1:22" ht="12">
      <c r="A34" s="96"/>
      <c r="B34" s="47"/>
      <c r="C34" s="47"/>
      <c r="D34" s="47"/>
      <c r="E34" s="47"/>
      <c r="F34" s="47"/>
      <c r="G34" s="47"/>
      <c r="H34" s="47"/>
      <c r="I34" s="47"/>
      <c r="J34" s="47"/>
      <c r="K34" s="47"/>
      <c r="L34" s="47"/>
      <c r="M34" s="47"/>
      <c r="N34" s="47"/>
      <c r="O34" s="47"/>
      <c r="P34" s="47"/>
      <c r="Q34" s="47"/>
      <c r="R34" s="47"/>
      <c r="S34" s="47"/>
      <c r="T34" s="27"/>
      <c r="U34" s="47"/>
      <c r="V34" s="15"/>
    </row>
    <row r="35" spans="1:22" ht="18" customHeight="1">
      <c r="A35" s="29" t="s">
        <v>36</v>
      </c>
      <c r="B35" s="47"/>
      <c r="C35" s="47"/>
      <c r="D35" s="47"/>
      <c r="E35" s="47"/>
      <c r="F35" s="47"/>
      <c r="G35" s="47"/>
      <c r="H35" s="47"/>
      <c r="I35" s="47"/>
      <c r="J35" s="47"/>
      <c r="K35" s="47"/>
      <c r="L35" s="47"/>
      <c r="M35" s="47"/>
      <c r="N35" s="47"/>
      <c r="O35" s="47"/>
      <c r="P35" s="47"/>
      <c r="Q35" s="47"/>
      <c r="R35" s="47"/>
      <c r="S35" s="47"/>
      <c r="T35" s="27"/>
      <c r="U35" s="47"/>
      <c r="V35" s="15"/>
    </row>
    <row r="36" spans="1:22" ht="18" customHeight="1">
      <c r="A36" s="29"/>
      <c r="B36" s="47"/>
      <c r="C36" s="47"/>
      <c r="D36" s="47"/>
      <c r="E36" s="47"/>
      <c r="F36" s="47"/>
      <c r="G36" s="47"/>
      <c r="H36" s="47"/>
      <c r="I36" s="47"/>
      <c r="J36" s="47"/>
      <c r="K36" s="47"/>
      <c r="L36" s="47"/>
      <c r="M36" s="47"/>
      <c r="N36" s="47"/>
      <c r="O36" s="47"/>
      <c r="P36" s="47"/>
      <c r="Q36" s="47"/>
      <c r="R36" s="47"/>
      <c r="S36" s="47"/>
      <c r="T36" s="27"/>
      <c r="U36" s="47"/>
      <c r="V36" s="15"/>
    </row>
    <row r="37" spans="1:23" ht="18" customHeight="1">
      <c r="A37" s="96"/>
      <c r="B37" s="47"/>
      <c r="C37" s="47"/>
      <c r="D37" s="47"/>
      <c r="E37" s="47"/>
      <c r="F37" s="47"/>
      <c r="G37" s="47"/>
      <c r="H37" s="47"/>
      <c r="I37" s="47"/>
      <c r="J37" s="375">
        <f>+'記入シート'!E10</f>
        <v>0</v>
      </c>
      <c r="K37" s="375"/>
      <c r="L37" s="375"/>
      <c r="M37" s="375"/>
      <c r="N37" s="375"/>
      <c r="O37" s="375"/>
      <c r="P37" s="375"/>
      <c r="Q37" s="47"/>
      <c r="R37" s="47"/>
      <c r="S37" s="47"/>
      <c r="T37" s="27"/>
      <c r="U37" s="47"/>
      <c r="V37" s="15"/>
      <c r="W37" s="116" t="s">
        <v>37</v>
      </c>
    </row>
    <row r="38" spans="1:26" ht="18.75" customHeight="1">
      <c r="A38" s="29"/>
      <c r="B38" s="52"/>
      <c r="C38" s="52"/>
      <c r="D38" s="376" t="s">
        <v>38</v>
      </c>
      <c r="E38" s="376"/>
      <c r="F38" s="376"/>
      <c r="G38" s="376"/>
      <c r="H38" s="376"/>
      <c r="I38" s="106"/>
      <c r="J38" s="349"/>
      <c r="K38" s="349"/>
      <c r="L38" s="349"/>
      <c r="M38" s="349"/>
      <c r="N38" s="349"/>
      <c r="O38" s="349"/>
      <c r="P38" s="349"/>
      <c r="Q38" s="350"/>
      <c r="R38" s="28" t="s">
        <v>39</v>
      </c>
      <c r="S38" s="53"/>
      <c r="T38" s="27"/>
      <c r="U38" s="47"/>
      <c r="V38" s="132"/>
      <c r="W38" s="365" t="s">
        <v>40</v>
      </c>
      <c r="X38" s="366"/>
      <c r="Y38" s="366"/>
      <c r="Z38" s="366"/>
    </row>
    <row r="39" spans="1:22" ht="3.75" customHeight="1">
      <c r="A39" s="29"/>
      <c r="B39" s="141"/>
      <c r="C39" s="141"/>
      <c r="D39" s="30"/>
      <c r="E39" s="30"/>
      <c r="F39" s="30"/>
      <c r="G39" s="30"/>
      <c r="H39" s="30"/>
      <c r="I39" s="30"/>
      <c r="J39" s="30"/>
      <c r="K39" s="30"/>
      <c r="L39" s="30"/>
      <c r="M39" s="30"/>
      <c r="N39" s="30"/>
      <c r="O39" s="30"/>
      <c r="P39" s="30"/>
      <c r="Q39" s="30"/>
      <c r="R39" s="30"/>
      <c r="S39" s="47"/>
      <c r="T39" s="27"/>
      <c r="U39" s="47"/>
      <c r="V39" s="15"/>
    </row>
    <row r="40" spans="1:22" ht="12.75" customHeight="1" thickBot="1">
      <c r="A40" s="31"/>
      <c r="B40" s="32"/>
      <c r="C40" s="32"/>
      <c r="D40" s="32"/>
      <c r="E40" s="32"/>
      <c r="F40" s="32"/>
      <c r="G40" s="32"/>
      <c r="H40" s="32"/>
      <c r="I40" s="32"/>
      <c r="J40" s="32"/>
      <c r="K40" s="32"/>
      <c r="L40" s="32"/>
      <c r="M40" s="32"/>
      <c r="N40" s="32"/>
      <c r="O40" s="32"/>
      <c r="P40" s="32"/>
      <c r="Q40" s="32"/>
      <c r="R40" s="32"/>
      <c r="S40" s="32"/>
      <c r="T40" s="33"/>
      <c r="U40" s="52"/>
      <c r="V40" s="104"/>
    </row>
  </sheetData>
  <sheetProtection sheet="1"/>
  <protectedRanges>
    <protectedRange sqref="Q33" name="範囲3"/>
    <protectedRange sqref="J37:Q38" name="範囲1"/>
    <protectedRange sqref="O33" name="範囲2"/>
  </protectedRanges>
  <mergeCells count="88">
    <mergeCell ref="Q25:S25"/>
    <mergeCell ref="A27:C27"/>
    <mergeCell ref="D27:E27"/>
    <mergeCell ref="W38:Z38"/>
    <mergeCell ref="A29:A30"/>
    <mergeCell ref="B29:B31"/>
    <mergeCell ref="D29:F29"/>
    <mergeCell ref="M29:N30"/>
    <mergeCell ref="J37:P37"/>
    <mergeCell ref="D38:H38"/>
    <mergeCell ref="J38:Q38"/>
    <mergeCell ref="O29:S30"/>
    <mergeCell ref="L27:M27"/>
    <mergeCell ref="A32:S32"/>
    <mergeCell ref="C30:L31"/>
    <mergeCell ref="M31:N31"/>
    <mergeCell ref="O31:S31"/>
    <mergeCell ref="O25:P25"/>
    <mergeCell ref="A20:B20"/>
    <mergeCell ref="A22:C22"/>
    <mergeCell ref="F22:G22"/>
    <mergeCell ref="J22:L22"/>
    <mergeCell ref="A24:C24"/>
    <mergeCell ref="O24:P24"/>
    <mergeCell ref="A25:C25"/>
    <mergeCell ref="D24:M24"/>
    <mergeCell ref="F21:G21"/>
    <mergeCell ref="J21:L21"/>
    <mergeCell ref="D23:M23"/>
    <mergeCell ref="A26:C26"/>
    <mergeCell ref="D26:F26"/>
    <mergeCell ref="L26:M26"/>
    <mergeCell ref="D25:M25"/>
    <mergeCell ref="B1:Q1"/>
    <mergeCell ref="C3:D3"/>
    <mergeCell ref="E3:G3"/>
    <mergeCell ref="H3:L3"/>
    <mergeCell ref="A4:S4"/>
    <mergeCell ref="M3:T3"/>
    <mergeCell ref="C7:D7"/>
    <mergeCell ref="E7:F7"/>
    <mergeCell ref="A3:B3"/>
    <mergeCell ref="G7:T7"/>
    <mergeCell ref="D10:T10"/>
    <mergeCell ref="C14:P15"/>
    <mergeCell ref="Q14:T14"/>
    <mergeCell ref="Q15:R15"/>
    <mergeCell ref="S15:T15"/>
    <mergeCell ref="K11:K13"/>
    <mergeCell ref="A7:B7"/>
    <mergeCell ref="Q21:S21"/>
    <mergeCell ref="A21:B21"/>
    <mergeCell ref="E11:J11"/>
    <mergeCell ref="E12:J12"/>
    <mergeCell ref="E13:J13"/>
    <mergeCell ref="A8:A15"/>
    <mergeCell ref="M11:T11"/>
    <mergeCell ref="M12:T12"/>
    <mergeCell ref="Q20:S20"/>
    <mergeCell ref="A16:B17"/>
    <mergeCell ref="C16:T16"/>
    <mergeCell ref="Q22:S22"/>
    <mergeCell ref="H18:I18"/>
    <mergeCell ref="J18:L18"/>
    <mergeCell ref="M18:T18"/>
    <mergeCell ref="C17:T17"/>
    <mergeCell ref="O21:P21"/>
    <mergeCell ref="O22:P22"/>
    <mergeCell ref="B14:B15"/>
    <mergeCell ref="A18:B18"/>
    <mergeCell ref="D18:G18"/>
    <mergeCell ref="Q24:S24"/>
    <mergeCell ref="A19:S19"/>
    <mergeCell ref="O20:P20"/>
    <mergeCell ref="D20:M20"/>
    <mergeCell ref="A23:C23"/>
    <mergeCell ref="O23:P23"/>
    <mergeCell ref="Q23:S23"/>
    <mergeCell ref="C5:T5"/>
    <mergeCell ref="C6:T6"/>
    <mergeCell ref="B8:B10"/>
    <mergeCell ref="C11:C13"/>
    <mergeCell ref="B11:B13"/>
    <mergeCell ref="A6:B6"/>
    <mergeCell ref="A5:B5"/>
    <mergeCell ref="M13:T13"/>
    <mergeCell ref="D8:T8"/>
    <mergeCell ref="D9:T9"/>
  </mergeCells>
  <printOptions horizontalCentered="1" verticalCentered="1"/>
  <pageMargins left="0.3937007874015748" right="0.3937007874015748" top="0.5902039723133478" bottom="0.5902039723133478" header="0.5117415443180114" footer="0.5117415443180114"/>
  <pageSetup fitToHeight="1" fitToWidth="1" horizontalDpi="600" verticalDpi="600" orientation="portrait" paperSize="9" scale="94" r:id="rId1"/>
  <colBreaks count="1" manualBreakCount="1">
    <brk id="20" max="65535" man="1"/>
  </colBreaks>
</worksheet>
</file>

<file path=xl/worksheets/sheet3.xml><?xml version="1.0" encoding="utf-8"?>
<worksheet xmlns="http://schemas.openxmlformats.org/spreadsheetml/2006/main" xmlns:r="http://schemas.openxmlformats.org/officeDocument/2006/relationships">
  <sheetPr>
    <tabColor indexed="55"/>
    <pageSetUpPr fitToPage="1"/>
  </sheetPr>
  <dimension ref="A1:AA9"/>
  <sheetViews>
    <sheetView zoomScaleSheetLayoutView="100" zoomScalePageLayoutView="0" workbookViewId="0" topLeftCell="A1">
      <selection activeCell="E7" sqref="E7"/>
    </sheetView>
  </sheetViews>
  <sheetFormatPr defaultColWidth="9.00390625" defaultRowHeight="13.5"/>
  <cols>
    <col min="1" max="1" width="2.125" style="1" customWidth="1"/>
    <col min="2" max="2" width="9.375" style="1" customWidth="1"/>
    <col min="3" max="3" width="7.75390625" style="1" customWidth="1"/>
    <col min="4" max="4" width="31.25390625" style="1" customWidth="1"/>
    <col min="5" max="5" width="38.75390625" style="1" customWidth="1"/>
    <col min="6" max="6" width="16.125" style="1" customWidth="1"/>
    <col min="7" max="7" width="12.50390625" style="1" customWidth="1"/>
    <col min="8" max="9" width="10.00390625" style="1" customWidth="1"/>
    <col min="10" max="10" width="45.00390625" style="1" customWidth="1"/>
    <col min="11" max="11" width="60.00390625" style="1" customWidth="1"/>
    <col min="12" max="12" width="31.375" style="1" customWidth="1"/>
    <col min="13" max="14" width="25.00390625" style="1" customWidth="1"/>
    <col min="15" max="15" width="20.625" style="1" customWidth="1"/>
    <col min="16" max="17" width="22.50390625" style="1" customWidth="1"/>
    <col min="18" max="18" width="20.00390625" style="1" customWidth="1"/>
    <col min="19" max="19" width="9.00390625" style="1" customWidth="1"/>
    <col min="20" max="21" width="16.25390625" style="1" customWidth="1"/>
    <col min="22" max="22" width="12.625" style="1" customWidth="1"/>
    <col min="23" max="23" width="25.00390625" style="1" customWidth="1"/>
    <col min="25" max="25" width="14.875" style="0" customWidth="1"/>
    <col min="26" max="26" width="13.625" style="0" customWidth="1"/>
    <col min="27" max="27" width="16.50390625" style="0" customWidth="1"/>
  </cols>
  <sheetData>
    <row r="1" spans="1:23" ht="21.75" customHeight="1" thickBot="1">
      <c r="A1" s="34" t="str">
        <f>VLOOKUP('記入シート'!E9,'記入シート'!$P$2:$Q$6,2,FALSE)</f>
        <v>平成24年度　第52回茨城県吹奏楽コンクール中央地区大会</v>
      </c>
      <c r="B1" s="35"/>
      <c r="C1" s="35"/>
      <c r="D1" s="35"/>
      <c r="E1" s="35"/>
      <c r="F1" s="35"/>
      <c r="G1" s="35"/>
      <c r="H1" s="36"/>
      <c r="I1" s="36"/>
      <c r="J1" s="35"/>
      <c r="K1" s="35"/>
      <c r="L1" s="35"/>
      <c r="M1" s="35"/>
      <c r="N1" s="35"/>
      <c r="O1" s="35"/>
      <c r="P1" s="35"/>
      <c r="Q1" s="35"/>
      <c r="R1" s="35"/>
      <c r="S1" s="35"/>
      <c r="T1" s="35"/>
      <c r="U1" s="35"/>
      <c r="V1" s="35"/>
      <c r="W1" s="35"/>
    </row>
    <row r="2" spans="1:27" ht="41.25" customHeight="1" thickBot="1">
      <c r="A2" s="35"/>
      <c r="B2" s="37" t="s">
        <v>18</v>
      </c>
      <c r="C2" s="71" t="s">
        <v>83</v>
      </c>
      <c r="D2" s="37" t="s">
        <v>41</v>
      </c>
      <c r="E2" s="38" t="s">
        <v>42</v>
      </c>
      <c r="F2" s="54" t="s">
        <v>98</v>
      </c>
      <c r="G2" s="39" t="s">
        <v>43</v>
      </c>
      <c r="H2" s="40" t="s">
        <v>17</v>
      </c>
      <c r="I2" s="185" t="s">
        <v>98</v>
      </c>
      <c r="J2" s="39" t="s">
        <v>44</v>
      </c>
      <c r="K2" s="39" t="s">
        <v>45</v>
      </c>
      <c r="L2" s="39" t="s">
        <v>46</v>
      </c>
      <c r="M2" s="39" t="s">
        <v>47</v>
      </c>
      <c r="N2" s="39" t="s">
        <v>48</v>
      </c>
      <c r="O2" s="39" t="s">
        <v>49</v>
      </c>
      <c r="P2" s="39" t="s">
        <v>50</v>
      </c>
      <c r="Q2" s="39" t="s">
        <v>51</v>
      </c>
      <c r="R2" s="40" t="s">
        <v>52</v>
      </c>
      <c r="S2" s="65" t="s">
        <v>6</v>
      </c>
      <c r="T2" s="39" t="s">
        <v>53</v>
      </c>
      <c r="U2" s="39" t="s">
        <v>54</v>
      </c>
      <c r="V2" s="66" t="s">
        <v>10</v>
      </c>
      <c r="W2" s="67" t="s">
        <v>55</v>
      </c>
      <c r="X2" s="85" t="s">
        <v>65</v>
      </c>
      <c r="Y2" s="86" t="s">
        <v>66</v>
      </c>
      <c r="Z2" s="86" t="s">
        <v>68</v>
      </c>
      <c r="AA2" s="87" t="s">
        <v>66</v>
      </c>
    </row>
    <row r="3" spans="1:27" ht="37.5" customHeight="1" thickBot="1">
      <c r="A3" s="41"/>
      <c r="B3" s="55">
        <f>'記入シート'!$E$8</f>
        <v>0</v>
      </c>
      <c r="C3" s="56" t="str">
        <f>'記入シート'!E9</f>
        <v>中央</v>
      </c>
      <c r="D3" s="57">
        <f>'記入シート'!$E$10</f>
        <v>0</v>
      </c>
      <c r="E3" s="58">
        <f>'記入シート'!$E$11</f>
        <v>0</v>
      </c>
      <c r="F3" s="59">
        <f>IF('記入シート'!E12="","",'記入シート'!E12)</f>
      </c>
      <c r="G3" s="60">
        <f>'記入シート'!E3</f>
        <v>0</v>
      </c>
      <c r="H3" s="61">
        <f>'記入シート'!E23</f>
        <v>0</v>
      </c>
      <c r="I3" s="61">
        <f>'記入シート'!E12</f>
        <v>0</v>
      </c>
      <c r="J3" s="62">
        <f>'記入シート'!E13</f>
        <v>0</v>
      </c>
      <c r="K3" s="62">
        <f>'記入シート'!E14</f>
        <v>0</v>
      </c>
      <c r="L3" s="63">
        <f>'記入シート'!E15</f>
        <v>0</v>
      </c>
      <c r="M3" s="62">
        <f>'記入シート'!E16</f>
        <v>0</v>
      </c>
      <c r="N3" s="62">
        <f>'記入シート'!E17</f>
        <v>0</v>
      </c>
      <c r="O3" s="63">
        <f>'記入シート'!E18</f>
        <v>0</v>
      </c>
      <c r="P3" s="62">
        <f>'記入シート'!E19</f>
        <v>0</v>
      </c>
      <c r="Q3" s="62">
        <f>'記入シート'!E20</f>
        <v>0</v>
      </c>
      <c r="R3" s="64">
        <f>'記入シート'!E21</f>
        <v>0</v>
      </c>
      <c r="S3" s="88">
        <f>'記入シート'!E29</f>
        <v>0</v>
      </c>
      <c r="T3" s="89">
        <f>'記入シート'!E31</f>
        <v>0</v>
      </c>
      <c r="U3" s="89">
        <f>'記入シート'!E34</f>
        <v>0</v>
      </c>
      <c r="V3" s="90">
        <f>'記入シート'!E32</f>
        <v>0</v>
      </c>
      <c r="W3" s="91">
        <f>'記入シート'!E33</f>
        <v>0</v>
      </c>
      <c r="X3" s="92">
        <f>'記入シート'!E35</f>
        <v>0</v>
      </c>
      <c r="Y3" s="93">
        <f>'記入シート'!E36</f>
        <v>0</v>
      </c>
      <c r="Z3" s="93">
        <f>'記入シート'!E37</f>
        <v>0</v>
      </c>
      <c r="AA3" s="94">
        <f>'記入シート'!E38</f>
        <v>0</v>
      </c>
    </row>
    <row r="4" spans="1:23" ht="13.5">
      <c r="A4" s="35"/>
      <c r="B4" s="35"/>
      <c r="C4" s="35"/>
      <c r="D4" s="35"/>
      <c r="E4" s="35"/>
      <c r="F4" s="35"/>
      <c r="G4" s="35"/>
      <c r="H4" s="35"/>
      <c r="I4" s="35"/>
      <c r="J4" s="35"/>
      <c r="K4" s="35"/>
      <c r="L4" s="35"/>
      <c r="M4" s="35"/>
      <c r="N4" s="35"/>
      <c r="O4" s="35"/>
      <c r="P4" s="35"/>
      <c r="Q4" s="35"/>
      <c r="R4" s="35"/>
      <c r="S4" s="35"/>
      <c r="T4" s="35"/>
      <c r="U4" s="35"/>
      <c r="V4" s="35"/>
      <c r="W4" s="35"/>
    </row>
    <row r="5" spans="1:23" ht="13.5">
      <c r="A5" s="35"/>
      <c r="B5" s="121"/>
      <c r="C5" s="35"/>
      <c r="D5" s="35"/>
      <c r="E5" s="35"/>
      <c r="F5" s="35"/>
      <c r="G5" s="35"/>
      <c r="H5" s="35"/>
      <c r="I5" s="35"/>
      <c r="J5" s="35"/>
      <c r="K5" s="35"/>
      <c r="L5" s="35"/>
      <c r="M5" s="35"/>
      <c r="N5" s="35"/>
      <c r="O5" s="35"/>
      <c r="P5" s="35"/>
      <c r="Q5" s="35"/>
      <c r="R5" s="35"/>
      <c r="S5" s="35"/>
      <c r="T5" s="35"/>
      <c r="U5" s="35"/>
      <c r="V5" s="35"/>
      <c r="W5" s="35"/>
    </row>
    <row r="6" spans="1:23" ht="13.5">
      <c r="A6" s="35"/>
      <c r="B6" s="35"/>
      <c r="C6" s="35"/>
      <c r="D6" s="35"/>
      <c r="E6" s="35"/>
      <c r="F6" s="35"/>
      <c r="G6" s="35"/>
      <c r="H6" s="35"/>
      <c r="I6" s="35"/>
      <c r="J6" s="35"/>
      <c r="K6" s="35"/>
      <c r="L6" s="35"/>
      <c r="M6" s="35"/>
      <c r="N6" s="35"/>
      <c r="O6" s="35"/>
      <c r="P6" s="35"/>
      <c r="Q6" s="35"/>
      <c r="R6" s="35"/>
      <c r="S6" s="35"/>
      <c r="T6" s="35"/>
      <c r="U6" s="35"/>
      <c r="V6" s="35"/>
      <c r="W6" s="35"/>
    </row>
    <row r="7" spans="1:23" ht="13.5">
      <c r="A7" s="35"/>
      <c r="B7" s="35"/>
      <c r="C7" s="35"/>
      <c r="D7" s="35"/>
      <c r="E7" s="35"/>
      <c r="F7" s="35"/>
      <c r="G7" s="35"/>
      <c r="H7" s="35"/>
      <c r="I7" s="35"/>
      <c r="J7" s="35"/>
      <c r="K7" s="35"/>
      <c r="L7" s="35"/>
      <c r="M7" s="35"/>
      <c r="N7" s="35"/>
      <c r="O7" s="35"/>
      <c r="P7" s="35"/>
      <c r="Q7" s="35"/>
      <c r="R7" s="35"/>
      <c r="S7" s="35"/>
      <c r="T7" s="35"/>
      <c r="U7" s="35"/>
      <c r="V7" s="35"/>
      <c r="W7" s="35"/>
    </row>
    <row r="8" spans="1:23" ht="13.5">
      <c r="A8" s="35"/>
      <c r="B8" s="35"/>
      <c r="C8" s="35"/>
      <c r="D8" s="35"/>
      <c r="E8" s="35"/>
      <c r="F8" s="35"/>
      <c r="G8" s="35"/>
      <c r="H8" s="35"/>
      <c r="I8" s="35"/>
      <c r="J8" s="35"/>
      <c r="K8" s="35"/>
      <c r="L8" s="35"/>
      <c r="M8" s="35"/>
      <c r="N8" s="35"/>
      <c r="O8" s="35"/>
      <c r="P8" s="35"/>
      <c r="Q8" s="35"/>
      <c r="R8" s="35"/>
      <c r="S8" s="35"/>
      <c r="T8" s="35"/>
      <c r="U8" s="35"/>
      <c r="V8" s="35"/>
      <c r="W8" s="35"/>
    </row>
    <row r="9" spans="1:23" ht="13.5">
      <c r="A9" s="35"/>
      <c r="B9" s="35"/>
      <c r="C9" s="35"/>
      <c r="D9" s="35"/>
      <c r="E9" s="35"/>
      <c r="F9" s="35"/>
      <c r="G9" s="35"/>
      <c r="H9" s="35"/>
      <c r="I9" s="35"/>
      <c r="J9" s="35"/>
      <c r="K9" s="35"/>
      <c r="L9" s="35"/>
      <c r="M9" s="35"/>
      <c r="N9" s="35"/>
      <c r="O9" s="35"/>
      <c r="P9" s="35"/>
      <c r="Q9" s="35"/>
      <c r="R9" s="35"/>
      <c r="S9" s="35"/>
      <c r="T9" s="35"/>
      <c r="U9" s="35"/>
      <c r="V9" s="35"/>
      <c r="W9" s="35"/>
    </row>
  </sheetData>
  <sheetProtection password="EEAB" sheet="1" selectLockedCells="1"/>
  <printOptions gridLines="1" headings="1"/>
  <pageMargins left="0.19650320837816856" right="0.19650320837816856" top="0.9839047597149226" bottom="0.9839047597149226" header="0.5117415443180114" footer="0.5117415443180114"/>
  <pageSetup blackAndWhite="1" fitToWidth="2" fitToHeight="1" horizontalDpi="600" verticalDpi="600" orientation="landscape" paperSize="9" scale="39" r:id="rId1"/>
</worksheet>
</file>

<file path=xl/worksheets/sheet4.xml><?xml version="1.0" encoding="utf-8"?>
<worksheet xmlns="http://schemas.openxmlformats.org/spreadsheetml/2006/main" xmlns:r="http://schemas.openxmlformats.org/officeDocument/2006/relationships">
  <dimension ref="A1:O3"/>
  <sheetViews>
    <sheetView zoomScalePageLayoutView="0" workbookViewId="0" topLeftCell="G1">
      <selection activeCell="B3" sqref="B3"/>
    </sheetView>
  </sheetViews>
  <sheetFormatPr defaultColWidth="9.00390625" defaultRowHeight="13.5"/>
  <cols>
    <col min="1" max="1" width="7.125" style="0" customWidth="1"/>
    <col min="2" max="2" width="5.375" style="0" customWidth="1"/>
    <col min="3" max="3" width="7.00390625" style="0" customWidth="1"/>
    <col min="4" max="4" width="20.50390625" style="0" customWidth="1"/>
    <col min="5" max="5" width="6.625" style="0" customWidth="1"/>
    <col min="6" max="6" width="32.125" style="0" customWidth="1"/>
    <col min="8" max="8" width="13.75390625" style="0" customWidth="1"/>
    <col min="9" max="9" width="23.625" style="0" customWidth="1"/>
    <col min="10" max="10" width="17.00390625" style="0" customWidth="1"/>
    <col min="11" max="11" width="15.00390625" style="0" customWidth="1"/>
    <col min="12" max="12" width="13.625" style="0" customWidth="1"/>
    <col min="13" max="13" width="11.25390625" style="0" customWidth="1"/>
    <col min="14" max="14" width="9.375" style="0" customWidth="1"/>
    <col min="15" max="15" width="4.25390625" style="0" customWidth="1"/>
  </cols>
  <sheetData>
    <row r="1" spans="2:15" s="187" customFormat="1" ht="34.5" customHeight="1" thickBot="1">
      <c r="B1" s="188" t="s">
        <v>2</v>
      </c>
      <c r="C1" s="194" t="s">
        <v>249</v>
      </c>
      <c r="D1" s="188" t="s">
        <v>3</v>
      </c>
      <c r="E1" s="188" t="s">
        <v>229</v>
      </c>
      <c r="F1" s="188" t="s">
        <v>230</v>
      </c>
      <c r="G1" s="188" t="s">
        <v>231</v>
      </c>
      <c r="H1" s="188" t="s">
        <v>232</v>
      </c>
      <c r="I1" s="195" t="s">
        <v>250</v>
      </c>
      <c r="J1" s="195" t="s">
        <v>251</v>
      </c>
      <c r="K1" s="189" t="s">
        <v>233</v>
      </c>
      <c r="L1" s="195" t="s">
        <v>252</v>
      </c>
      <c r="M1" s="188" t="s">
        <v>234</v>
      </c>
      <c r="N1" s="188" t="s">
        <v>235</v>
      </c>
      <c r="O1" s="188"/>
    </row>
    <row r="2" spans="1:15" s="187" customFormat="1" ht="18" customHeight="1" thickTop="1">
      <c r="A2" s="190" t="s">
        <v>236</v>
      </c>
      <c r="B2" s="191" t="s">
        <v>237</v>
      </c>
      <c r="C2" s="191">
        <v>30</v>
      </c>
      <c r="D2" s="191" t="s">
        <v>238</v>
      </c>
      <c r="E2" s="192" t="s">
        <v>239</v>
      </c>
      <c r="F2" s="192" t="s">
        <v>240</v>
      </c>
      <c r="G2" s="192" t="s">
        <v>241</v>
      </c>
      <c r="H2" s="192" t="s">
        <v>242</v>
      </c>
      <c r="I2" s="193" t="s">
        <v>243</v>
      </c>
      <c r="J2" s="193" t="s">
        <v>244</v>
      </c>
      <c r="K2" s="191" t="s">
        <v>245</v>
      </c>
      <c r="L2" s="191" t="s">
        <v>246</v>
      </c>
      <c r="M2" s="192" t="s">
        <v>247</v>
      </c>
      <c r="N2" s="191">
        <v>50</v>
      </c>
      <c r="O2" s="191" t="s">
        <v>248</v>
      </c>
    </row>
    <row r="3" spans="2:15" s="187" customFormat="1" ht="18" customHeight="1">
      <c r="B3" s="188"/>
      <c r="C3" s="188"/>
      <c r="D3" s="196">
        <f>+'記入シート'!E10</f>
        <v>0</v>
      </c>
      <c r="E3" s="197">
        <f>+'記入シート'!E12</f>
        <v>0</v>
      </c>
      <c r="F3" s="198">
        <f>+'記入シート'!E13</f>
        <v>0</v>
      </c>
      <c r="G3" s="199">
        <f>+'記入シート'!E16</f>
        <v>0</v>
      </c>
      <c r="H3" s="200">
        <f>+'記入シート'!E19</f>
        <v>0</v>
      </c>
      <c r="I3" s="199">
        <f>+'記入シート'!E15</f>
        <v>0</v>
      </c>
      <c r="J3" s="199">
        <f>+'記入シート'!E18</f>
        <v>0</v>
      </c>
      <c r="K3" s="200">
        <f>+'記入シート'!E21</f>
        <v>0</v>
      </c>
      <c r="L3" s="199"/>
      <c r="M3" s="201">
        <f>+'記入シート'!E26</f>
        <v>0</v>
      </c>
      <c r="N3" s="187">
        <f>+'記入シート'!E28</f>
        <v>0</v>
      </c>
      <c r="O3" s="187" t="s">
        <v>248</v>
      </c>
    </row>
  </sheetData>
  <sheetProtection sheet="1" objects="1" scenarios="1"/>
  <printOptions/>
  <pageMargins left="0.75" right="0.75" top="1" bottom="1" header="0.512" footer="0.512"/>
  <pageSetup orientation="portrait" paperSize="9"/>
</worksheet>
</file>

<file path=xl/worksheets/sheet5.xml><?xml version="1.0" encoding="utf-8"?>
<worksheet xmlns="http://schemas.openxmlformats.org/spreadsheetml/2006/main" xmlns:r="http://schemas.openxmlformats.org/officeDocument/2006/relationships">
  <sheetPr>
    <tabColor indexed="39"/>
  </sheetPr>
  <dimension ref="A1:W49"/>
  <sheetViews>
    <sheetView view="pageBreakPreview" zoomScale="70" zoomScaleNormal="75" zoomScaleSheetLayoutView="70" zoomScalePageLayoutView="0" workbookViewId="0" topLeftCell="A1">
      <selection activeCell="G8" sqref="G8"/>
    </sheetView>
  </sheetViews>
  <sheetFormatPr defaultColWidth="9.00390625" defaultRowHeight="13.5"/>
  <cols>
    <col min="1" max="1" width="2.00390625" style="152" customWidth="1"/>
    <col min="2" max="2" width="9.00390625" style="152" customWidth="1"/>
    <col min="3" max="3" width="15.00390625" style="152" customWidth="1"/>
    <col min="4" max="4" width="7.25390625" style="152" bestFit="1" customWidth="1"/>
    <col min="5" max="5" width="37.50390625" style="152" customWidth="1"/>
    <col min="6" max="6" width="5.625" style="152" customWidth="1"/>
    <col min="7" max="7" width="37.50390625" style="152" customWidth="1"/>
    <col min="8" max="8" width="5.50390625" style="152" customWidth="1"/>
    <col min="9" max="9" width="37.50390625" style="152" customWidth="1"/>
    <col min="10" max="10" width="5.625" style="152" customWidth="1"/>
    <col min="11" max="11" width="2.00390625" style="152" customWidth="1"/>
    <col min="12" max="12" width="12.50390625" style="152" customWidth="1"/>
    <col min="13" max="13" width="25.00390625" style="152" customWidth="1"/>
    <col min="14" max="50" width="9.00390625" style="152" customWidth="1"/>
    <col min="51" max="16384" width="9.00390625" style="153" customWidth="1"/>
  </cols>
  <sheetData>
    <row r="1" spans="1:12" ht="11.25" customHeight="1">
      <c r="A1" s="151"/>
      <c r="B1" s="151"/>
      <c r="C1" s="151"/>
      <c r="D1" s="151"/>
      <c r="E1" s="151"/>
      <c r="F1" s="151"/>
      <c r="G1" s="151"/>
      <c r="H1" s="151"/>
      <c r="I1" s="151"/>
      <c r="J1" s="151"/>
      <c r="K1" s="151"/>
      <c r="L1" s="151"/>
    </row>
    <row r="2" spans="1:17" ht="24" customHeight="1">
      <c r="A2" s="405" t="s">
        <v>95</v>
      </c>
      <c r="B2" s="405"/>
      <c r="C2" s="405"/>
      <c r="D2" s="405"/>
      <c r="E2" s="405"/>
      <c r="F2" s="405"/>
      <c r="G2" s="405"/>
      <c r="H2" s="405"/>
      <c r="I2" s="405"/>
      <c r="J2" s="405"/>
      <c r="K2" s="405"/>
      <c r="L2" s="154"/>
      <c r="N2" s="152" t="s">
        <v>0</v>
      </c>
      <c r="P2" s="153" t="s">
        <v>57</v>
      </c>
      <c r="Q2" s="153" t="s">
        <v>78</v>
      </c>
    </row>
    <row r="3" spans="1:17" ht="24" customHeight="1">
      <c r="A3" s="406" t="s">
        <v>73</v>
      </c>
      <c r="B3" s="406"/>
      <c r="C3" s="406"/>
      <c r="D3" s="406"/>
      <c r="E3" s="406"/>
      <c r="F3" s="406"/>
      <c r="G3" s="406"/>
      <c r="H3" s="406"/>
      <c r="I3" s="406"/>
      <c r="J3" s="406"/>
      <c r="K3" s="406"/>
      <c r="L3" s="156"/>
      <c r="N3" s="152" t="s">
        <v>1</v>
      </c>
      <c r="P3" s="153" t="s">
        <v>79</v>
      </c>
      <c r="Q3" s="153" t="s">
        <v>80</v>
      </c>
    </row>
    <row r="4" spans="1:17" ht="24" customHeight="1">
      <c r="A4" s="155"/>
      <c r="B4" s="155"/>
      <c r="C4" s="155"/>
      <c r="D4" s="155"/>
      <c r="E4" s="155"/>
      <c r="F4" s="155"/>
      <c r="G4" s="155"/>
      <c r="H4" s="155"/>
      <c r="I4" s="155"/>
      <c r="J4" s="155"/>
      <c r="K4" s="155"/>
      <c r="L4" s="156"/>
      <c r="P4" s="153" t="s">
        <v>59</v>
      </c>
      <c r="Q4" s="153" t="s">
        <v>81</v>
      </c>
    </row>
    <row r="5" spans="1:17" ht="15" customHeight="1">
      <c r="A5" s="157"/>
      <c r="B5" s="158" t="s">
        <v>166</v>
      </c>
      <c r="C5" s="159"/>
      <c r="D5" s="159"/>
      <c r="E5" s="159"/>
      <c r="F5" s="159"/>
      <c r="G5" s="159"/>
      <c r="H5" s="159"/>
      <c r="I5" s="160"/>
      <c r="J5" s="161"/>
      <c r="K5" s="157"/>
      <c r="L5" s="156"/>
      <c r="P5" s="153" t="s">
        <v>60</v>
      </c>
      <c r="Q5" s="153" t="s">
        <v>82</v>
      </c>
    </row>
    <row r="6" spans="1:17" ht="15" customHeight="1">
      <c r="A6" s="157"/>
      <c r="B6" s="162" t="s">
        <v>165</v>
      </c>
      <c r="C6" s="163"/>
      <c r="D6" s="163"/>
      <c r="E6" s="163"/>
      <c r="F6" s="163"/>
      <c r="G6" s="163"/>
      <c r="H6" s="163"/>
      <c r="I6" s="164"/>
      <c r="J6" s="161"/>
      <c r="K6" s="157"/>
      <c r="L6" s="156"/>
      <c r="P6" s="153" t="s">
        <v>61</v>
      </c>
      <c r="Q6" s="153" t="s">
        <v>87</v>
      </c>
    </row>
    <row r="7" spans="1:12" ht="15" customHeight="1" thickBot="1">
      <c r="A7" s="165"/>
      <c r="B7" s="165"/>
      <c r="C7" s="165"/>
      <c r="D7" s="165"/>
      <c r="E7" s="165"/>
      <c r="F7" s="165"/>
      <c r="G7" s="165"/>
      <c r="H7" s="165"/>
      <c r="I7" s="165"/>
      <c r="J7" s="165"/>
      <c r="K7" s="165"/>
      <c r="L7" s="151"/>
    </row>
    <row r="8" spans="1:23" s="166" customFormat="1" ht="24" customHeight="1">
      <c r="A8" s="161"/>
      <c r="B8" s="409" t="s">
        <v>2</v>
      </c>
      <c r="C8" s="410"/>
      <c r="D8" s="410"/>
      <c r="E8" s="399" t="s">
        <v>88</v>
      </c>
      <c r="F8" s="400"/>
      <c r="G8" s="161" t="s">
        <v>74</v>
      </c>
      <c r="H8" s="161"/>
      <c r="I8" s="161"/>
      <c r="J8" s="161"/>
      <c r="K8" s="161"/>
      <c r="L8" s="161"/>
      <c r="N8" s="167" t="str">
        <f>IF(ISTEXT(E8),$N$2,$N$3)</f>
        <v>ＯＫ</v>
      </c>
      <c r="P8" s="166">
        <f>COUNTIF(N8:N38,$N$2)</f>
        <v>24</v>
      </c>
      <c r="R8" s="166" t="s">
        <v>88</v>
      </c>
      <c r="S8" s="166" t="s">
        <v>89</v>
      </c>
      <c r="T8" s="166" t="s">
        <v>93</v>
      </c>
      <c r="U8" s="166" t="s">
        <v>90</v>
      </c>
      <c r="V8" s="166" t="s">
        <v>91</v>
      </c>
      <c r="W8" s="166" t="s">
        <v>92</v>
      </c>
    </row>
    <row r="9" spans="1:22" s="166" customFormat="1" ht="24" customHeight="1">
      <c r="A9" s="168"/>
      <c r="B9" s="393" t="s">
        <v>75</v>
      </c>
      <c r="C9" s="394"/>
      <c r="D9" s="394"/>
      <c r="E9" s="401" t="s">
        <v>61</v>
      </c>
      <c r="F9" s="402"/>
      <c r="G9" s="161" t="s">
        <v>76</v>
      </c>
      <c r="H9" s="161"/>
      <c r="I9" s="161"/>
      <c r="J9" s="161"/>
      <c r="K9" s="161"/>
      <c r="L9" s="161"/>
      <c r="N9" s="167" t="str">
        <f aca="true" t="shared" si="0" ref="N9:N38">IF(ISTEXT(E9),$N$2,$N$3)</f>
        <v>ＯＫ</v>
      </c>
      <c r="R9" s="166" t="s">
        <v>57</v>
      </c>
      <c r="S9" s="166" t="s">
        <v>58</v>
      </c>
      <c r="T9" s="166" t="s">
        <v>59</v>
      </c>
      <c r="U9" s="166" t="s">
        <v>60</v>
      </c>
      <c r="V9" s="166" t="s">
        <v>61</v>
      </c>
    </row>
    <row r="10" spans="1:16" s="166" customFormat="1" ht="24" customHeight="1">
      <c r="A10" s="161"/>
      <c r="B10" s="393" t="s">
        <v>3</v>
      </c>
      <c r="C10" s="394"/>
      <c r="D10" s="394"/>
      <c r="E10" s="403" t="s">
        <v>131</v>
      </c>
      <c r="F10" s="404"/>
      <c r="G10" s="170" t="s">
        <v>4</v>
      </c>
      <c r="H10" s="170"/>
      <c r="I10" s="161"/>
      <c r="J10" s="161"/>
      <c r="K10" s="161"/>
      <c r="L10" s="161"/>
      <c r="N10" s="167" t="str">
        <f t="shared" si="0"/>
        <v>ＯＫ</v>
      </c>
      <c r="P10" s="166" t="e">
        <f>COUNTIF(#REF!,N2)</f>
        <v>#REF!</v>
      </c>
    </row>
    <row r="11" spans="1:16" s="166" customFormat="1" ht="24" customHeight="1">
      <c r="A11" s="161"/>
      <c r="B11" s="393" t="s">
        <v>5</v>
      </c>
      <c r="C11" s="394"/>
      <c r="D11" s="394"/>
      <c r="E11" s="389" t="s">
        <v>132</v>
      </c>
      <c r="F11" s="390"/>
      <c r="G11" s="170"/>
      <c r="H11" s="170"/>
      <c r="I11" s="161"/>
      <c r="J11" s="161"/>
      <c r="K11" s="161"/>
      <c r="L11" s="161"/>
      <c r="N11" s="167" t="str">
        <f t="shared" si="0"/>
        <v>ＯＫ</v>
      </c>
      <c r="P11" s="166">
        <f>COUNTIF(N42:P49,$N$2)</f>
        <v>0</v>
      </c>
    </row>
    <row r="12" spans="1:21" s="166" customFormat="1" ht="24" customHeight="1">
      <c r="A12" s="161"/>
      <c r="B12" s="393" t="s">
        <v>94</v>
      </c>
      <c r="C12" s="394"/>
      <c r="D12" s="394"/>
      <c r="E12" s="407" t="s">
        <v>125</v>
      </c>
      <c r="F12" s="408"/>
      <c r="G12" s="170" t="s">
        <v>96</v>
      </c>
      <c r="H12" s="170"/>
      <c r="I12" s="161"/>
      <c r="J12" s="161"/>
      <c r="K12" s="161"/>
      <c r="L12" s="161"/>
      <c r="N12" s="167" t="str">
        <f t="shared" si="0"/>
        <v>ＯＫ</v>
      </c>
      <c r="P12" s="166" t="s">
        <v>88</v>
      </c>
      <c r="Q12" s="166">
        <v>11000</v>
      </c>
      <c r="U12" s="172">
        <f>TIME(,12,0)</f>
        <v>0.008333333333333333</v>
      </c>
    </row>
    <row r="13" spans="1:21" s="166" customFormat="1" ht="24" customHeight="1">
      <c r="A13" s="161"/>
      <c r="B13" s="384" t="s">
        <v>135</v>
      </c>
      <c r="C13" s="385"/>
      <c r="D13" s="386"/>
      <c r="E13" s="389" t="s">
        <v>143</v>
      </c>
      <c r="F13" s="390"/>
      <c r="G13" s="170"/>
      <c r="H13" s="170"/>
      <c r="I13" s="161"/>
      <c r="J13" s="161"/>
      <c r="K13" s="161"/>
      <c r="L13" s="161"/>
      <c r="N13" s="167" t="str">
        <f t="shared" si="0"/>
        <v>ＯＫ</v>
      </c>
      <c r="P13" s="166" t="s">
        <v>89</v>
      </c>
      <c r="Q13" s="166">
        <v>9000</v>
      </c>
      <c r="U13" s="172">
        <f>TIME(,11,30)</f>
        <v>0.007986111111111112</v>
      </c>
    </row>
    <row r="14" spans="1:21" s="166" customFormat="1" ht="24" customHeight="1">
      <c r="A14" s="161"/>
      <c r="B14" s="384" t="s">
        <v>134</v>
      </c>
      <c r="C14" s="385"/>
      <c r="D14" s="386"/>
      <c r="E14" s="389" t="s">
        <v>144</v>
      </c>
      <c r="F14" s="390"/>
      <c r="G14" s="170"/>
      <c r="H14" s="170"/>
      <c r="I14" s="161"/>
      <c r="J14" s="161"/>
      <c r="K14" s="161"/>
      <c r="L14" s="161"/>
      <c r="N14" s="167" t="str">
        <f t="shared" si="0"/>
        <v>ＯＫ</v>
      </c>
      <c r="P14" s="166" t="s">
        <v>93</v>
      </c>
      <c r="Q14" s="166">
        <v>9000</v>
      </c>
      <c r="U14" s="172">
        <f>TIME(,11,0)</f>
        <v>0.007638888888888889</v>
      </c>
    </row>
    <row r="15" spans="1:21" s="166" customFormat="1" ht="24" customHeight="1">
      <c r="A15" s="161"/>
      <c r="B15" s="384" t="s">
        <v>133</v>
      </c>
      <c r="C15" s="385"/>
      <c r="D15" s="386"/>
      <c r="E15" s="389" t="s">
        <v>145</v>
      </c>
      <c r="F15" s="390"/>
      <c r="G15" s="170"/>
      <c r="H15" s="170"/>
      <c r="I15" s="161"/>
      <c r="J15" s="161"/>
      <c r="K15" s="161"/>
      <c r="L15" s="161"/>
      <c r="N15" s="167" t="str">
        <f t="shared" si="0"/>
        <v>ＯＫ</v>
      </c>
      <c r="P15" s="166" t="s">
        <v>90</v>
      </c>
      <c r="Q15" s="166">
        <v>9000</v>
      </c>
      <c r="U15" s="172">
        <f>TIME(,10,30)</f>
        <v>0.007291666666666666</v>
      </c>
    </row>
    <row r="16" spans="1:21" s="166" customFormat="1" ht="24" customHeight="1">
      <c r="A16" s="161"/>
      <c r="B16" s="384" t="s">
        <v>136</v>
      </c>
      <c r="C16" s="385"/>
      <c r="D16" s="386"/>
      <c r="E16" s="389" t="s">
        <v>146</v>
      </c>
      <c r="F16" s="390"/>
      <c r="G16" s="170"/>
      <c r="H16" s="170"/>
      <c r="I16" s="161"/>
      <c r="J16" s="161"/>
      <c r="K16" s="161"/>
      <c r="L16" s="161"/>
      <c r="N16" s="167" t="str">
        <f t="shared" si="0"/>
        <v>ＯＫ</v>
      </c>
      <c r="P16" s="166" t="s">
        <v>91</v>
      </c>
      <c r="Q16" s="166">
        <v>9000</v>
      </c>
      <c r="U16" s="172">
        <f>TIME(,10,0)</f>
        <v>0.006944444444444444</v>
      </c>
    </row>
    <row r="17" spans="1:21" s="166" customFormat="1" ht="24" customHeight="1">
      <c r="A17" s="161"/>
      <c r="B17" s="384" t="s">
        <v>137</v>
      </c>
      <c r="C17" s="385"/>
      <c r="D17" s="386"/>
      <c r="E17" s="389" t="s">
        <v>147</v>
      </c>
      <c r="F17" s="390"/>
      <c r="G17" s="170"/>
      <c r="H17" s="170"/>
      <c r="I17" s="161"/>
      <c r="J17" s="161"/>
      <c r="K17" s="161"/>
      <c r="L17" s="161"/>
      <c r="N17" s="167" t="str">
        <f t="shared" si="0"/>
        <v>ＯＫ</v>
      </c>
      <c r="P17" s="166" t="s">
        <v>92</v>
      </c>
      <c r="Q17" s="166">
        <v>8000</v>
      </c>
      <c r="U17" s="172">
        <f>TIME(,9,30)</f>
        <v>0.006597222222222222</v>
      </c>
    </row>
    <row r="18" spans="1:21" s="166" customFormat="1" ht="24" customHeight="1">
      <c r="A18" s="161"/>
      <c r="B18" s="384" t="s">
        <v>138</v>
      </c>
      <c r="C18" s="385"/>
      <c r="D18" s="386"/>
      <c r="E18" s="389" t="s">
        <v>148</v>
      </c>
      <c r="F18" s="390"/>
      <c r="G18" s="170"/>
      <c r="H18" s="170"/>
      <c r="I18" s="161"/>
      <c r="J18" s="161"/>
      <c r="K18" s="161"/>
      <c r="L18" s="161"/>
      <c r="N18" s="167" t="str">
        <f t="shared" si="0"/>
        <v>ＯＫ</v>
      </c>
      <c r="U18" s="172">
        <f>TIME(,9,0)</f>
        <v>0.0062499999999999995</v>
      </c>
    </row>
    <row r="19" spans="1:21" s="166" customFormat="1" ht="24" customHeight="1">
      <c r="A19" s="161"/>
      <c r="B19" s="384" t="s">
        <v>139</v>
      </c>
      <c r="C19" s="385"/>
      <c r="D19" s="386"/>
      <c r="E19" s="389" t="s">
        <v>149</v>
      </c>
      <c r="F19" s="390"/>
      <c r="G19" s="170"/>
      <c r="H19" s="170"/>
      <c r="I19" s="161"/>
      <c r="J19" s="161"/>
      <c r="K19" s="161"/>
      <c r="L19" s="161"/>
      <c r="N19" s="167" t="str">
        <f t="shared" si="0"/>
        <v>ＯＫ</v>
      </c>
      <c r="P19" s="166" t="s">
        <v>122</v>
      </c>
      <c r="Q19" s="166" t="s">
        <v>126</v>
      </c>
      <c r="U19" s="172">
        <f>TIME(,8,30)</f>
        <v>0.005902777777777778</v>
      </c>
    </row>
    <row r="20" spans="1:21" s="166" customFormat="1" ht="24" customHeight="1">
      <c r="A20" s="161"/>
      <c r="B20" s="384" t="s">
        <v>140</v>
      </c>
      <c r="C20" s="385"/>
      <c r="D20" s="386"/>
      <c r="E20" s="389" t="s">
        <v>150</v>
      </c>
      <c r="F20" s="390"/>
      <c r="G20" s="170"/>
      <c r="H20" s="170"/>
      <c r="I20" s="161"/>
      <c r="J20" s="161"/>
      <c r="K20" s="161"/>
      <c r="L20" s="161"/>
      <c r="N20" s="167" t="str">
        <f t="shared" si="0"/>
        <v>ＯＫ</v>
      </c>
      <c r="P20" s="166" t="s">
        <v>123</v>
      </c>
      <c r="Q20" s="166" t="s">
        <v>127</v>
      </c>
      <c r="U20" s="172">
        <f>TIME(,8,0)</f>
        <v>0.005555555555555556</v>
      </c>
    </row>
    <row r="21" spans="1:21" s="166" customFormat="1" ht="24" customHeight="1">
      <c r="A21" s="161"/>
      <c r="B21" s="384" t="s">
        <v>141</v>
      </c>
      <c r="C21" s="385"/>
      <c r="D21" s="386"/>
      <c r="E21" s="389" t="s">
        <v>151</v>
      </c>
      <c r="F21" s="390"/>
      <c r="G21" s="170"/>
      <c r="H21" s="170"/>
      <c r="I21" s="161"/>
      <c r="J21" s="161"/>
      <c r="K21" s="161"/>
      <c r="L21" s="161"/>
      <c r="N21" s="167" t="str">
        <f t="shared" si="0"/>
        <v>ＯＫ</v>
      </c>
      <c r="P21" s="166" t="s">
        <v>124</v>
      </c>
      <c r="Q21" s="166" t="s">
        <v>128</v>
      </c>
      <c r="U21" s="172">
        <f>TIME(,7,30)</f>
        <v>0.005208333333333333</v>
      </c>
    </row>
    <row r="22" spans="1:21" s="166" customFormat="1" ht="24" customHeight="1">
      <c r="A22" s="161"/>
      <c r="B22" s="384" t="s">
        <v>142</v>
      </c>
      <c r="C22" s="385"/>
      <c r="D22" s="386"/>
      <c r="E22" s="389" t="s">
        <v>152</v>
      </c>
      <c r="F22" s="390"/>
      <c r="G22" s="170"/>
      <c r="H22" s="170"/>
      <c r="I22" s="161"/>
      <c r="J22" s="161"/>
      <c r="K22" s="161"/>
      <c r="L22" s="161"/>
      <c r="N22" s="167" t="str">
        <f t="shared" si="0"/>
        <v>ＯＫ</v>
      </c>
      <c r="P22" s="166" t="s">
        <v>125</v>
      </c>
      <c r="Q22" s="166" t="s">
        <v>129</v>
      </c>
      <c r="U22" s="172">
        <f>TIME(,7,0)</f>
        <v>0.004861111111111111</v>
      </c>
    </row>
    <row r="23" spans="1:21" s="166" customFormat="1" ht="24" customHeight="1">
      <c r="A23" s="161"/>
      <c r="B23" s="384" t="s">
        <v>100</v>
      </c>
      <c r="C23" s="385"/>
      <c r="D23" s="386"/>
      <c r="E23" s="395">
        <v>0.008333333333333333</v>
      </c>
      <c r="F23" s="396"/>
      <c r="G23" s="170"/>
      <c r="H23" s="170"/>
      <c r="I23" s="161"/>
      <c r="J23" s="161"/>
      <c r="K23" s="161"/>
      <c r="L23" s="161"/>
      <c r="N23" s="167" t="str">
        <f t="shared" si="0"/>
        <v>ＮＧ</v>
      </c>
      <c r="P23" s="166">
        <v>0</v>
      </c>
      <c r="Q23" s="173" t="s">
        <v>130</v>
      </c>
      <c r="U23" s="172">
        <f>TIME(,6,30)</f>
        <v>0.004513888888888889</v>
      </c>
    </row>
    <row r="24" spans="1:21" s="166" customFormat="1" ht="23.25" customHeight="1">
      <c r="A24" s="161"/>
      <c r="B24" s="384" t="s">
        <v>101</v>
      </c>
      <c r="C24" s="385"/>
      <c r="D24" s="386"/>
      <c r="E24" s="387" t="s">
        <v>154</v>
      </c>
      <c r="F24" s="388"/>
      <c r="G24" s="170"/>
      <c r="H24" s="170"/>
      <c r="I24" s="161"/>
      <c r="J24" s="161"/>
      <c r="K24" s="161"/>
      <c r="L24" s="161"/>
      <c r="N24" s="167" t="str">
        <f t="shared" si="0"/>
        <v>ＯＫ</v>
      </c>
      <c r="P24" s="166" t="s">
        <v>153</v>
      </c>
      <c r="U24" s="172">
        <f>TIME(,6,0)</f>
        <v>0.004166666666666667</v>
      </c>
    </row>
    <row r="25" spans="1:21" s="166" customFormat="1" ht="23.25" customHeight="1">
      <c r="A25" s="161"/>
      <c r="B25" s="384" t="s">
        <v>155</v>
      </c>
      <c r="C25" s="385"/>
      <c r="D25" s="386"/>
      <c r="E25" s="387" t="s">
        <v>157</v>
      </c>
      <c r="F25" s="388"/>
      <c r="G25" s="170"/>
      <c r="H25" s="170"/>
      <c r="I25" s="161"/>
      <c r="J25" s="161"/>
      <c r="K25" s="161"/>
      <c r="L25" s="161"/>
      <c r="N25" s="167" t="str">
        <f t="shared" si="0"/>
        <v>ＯＫ</v>
      </c>
      <c r="U25" s="172"/>
    </row>
    <row r="26" spans="1:21" s="166" customFormat="1" ht="24" customHeight="1">
      <c r="A26" s="161"/>
      <c r="B26" s="384" t="s">
        <v>102</v>
      </c>
      <c r="C26" s="385"/>
      <c r="D26" s="386"/>
      <c r="E26" s="389" t="s">
        <v>159</v>
      </c>
      <c r="F26" s="390"/>
      <c r="G26" s="170"/>
      <c r="H26" s="170"/>
      <c r="I26" s="161"/>
      <c r="J26" s="161"/>
      <c r="K26" s="161"/>
      <c r="L26" s="161"/>
      <c r="N26" s="167" t="str">
        <f t="shared" si="0"/>
        <v>ＯＫ</v>
      </c>
      <c r="P26" s="174" t="s">
        <v>154</v>
      </c>
      <c r="U26" s="172">
        <f>TIME(,5,30)</f>
        <v>0.0038194444444444443</v>
      </c>
    </row>
    <row r="27" spans="1:21" s="166" customFormat="1" ht="24" customHeight="1">
      <c r="A27" s="161"/>
      <c r="B27" s="384" t="s">
        <v>103</v>
      </c>
      <c r="C27" s="385"/>
      <c r="D27" s="386"/>
      <c r="E27" s="389" t="s">
        <v>160</v>
      </c>
      <c r="F27" s="390"/>
      <c r="G27" s="170"/>
      <c r="H27" s="170"/>
      <c r="I27" s="161"/>
      <c r="J27" s="161"/>
      <c r="K27" s="161"/>
      <c r="L27" s="161"/>
      <c r="N27" s="167" t="str">
        <f t="shared" si="0"/>
        <v>ＯＫ</v>
      </c>
      <c r="P27" s="166" t="s">
        <v>157</v>
      </c>
      <c r="U27" s="172">
        <f>TIME(,5,0)</f>
        <v>0.003472222222222222</v>
      </c>
    </row>
    <row r="28" spans="1:21" s="166" customFormat="1" ht="24" customHeight="1">
      <c r="A28" s="161"/>
      <c r="B28" s="393" t="s">
        <v>104</v>
      </c>
      <c r="C28" s="394"/>
      <c r="D28" s="394"/>
      <c r="E28" s="411">
        <v>50</v>
      </c>
      <c r="F28" s="412"/>
      <c r="G28" s="170" t="s">
        <v>99</v>
      </c>
      <c r="H28" s="170"/>
      <c r="I28" s="161"/>
      <c r="J28" s="161"/>
      <c r="K28" s="161"/>
      <c r="L28" s="161"/>
      <c r="N28" s="167" t="str">
        <f t="shared" si="0"/>
        <v>ＮＧ</v>
      </c>
      <c r="P28" s="166" t="s">
        <v>158</v>
      </c>
      <c r="R28" s="166" t="e">
        <f>IF(#REF!="三重奏",3,IF(#REF!="四重奏",4,IF(#REF!="五重奏",5,IF(#REF!="六重奏",6,IF(#REF!="七重奏",7,IF(#REF!="八重奏",8,0))))))</f>
        <v>#REF!</v>
      </c>
      <c r="S28" s="166" t="e">
        <f>IF(#REF!="三重奏",3,IF(#REF!="四重奏",4,IF(#REF!="五重奏",5,IF(#REF!="六重奏",6,IF(#REF!="七重奏",7,IF(#REF!="八重奏",8,0))))))</f>
        <v>#REF!</v>
      </c>
      <c r="T28" s="166" t="e">
        <f>IF(#REF!="三重奏",3,IF(#REF!="四重奏",4,IF(#REF!="五重奏",5,IF(#REF!="六重奏",6,IF(#REF!="七重奏",7,IF(#REF!="八重奏",8,0))))))</f>
        <v>#REF!</v>
      </c>
      <c r="U28" s="172">
        <f>TIME(,4,30)</f>
        <v>0.0031249999999999997</v>
      </c>
    </row>
    <row r="29" spans="1:21" s="166" customFormat="1" ht="24" customHeight="1">
      <c r="A29" s="161"/>
      <c r="B29" s="393" t="s">
        <v>6</v>
      </c>
      <c r="C29" s="394"/>
      <c r="D29" s="394"/>
      <c r="E29" s="413">
        <v>29</v>
      </c>
      <c r="F29" s="414"/>
      <c r="G29" s="170" t="s">
        <v>56</v>
      </c>
      <c r="H29" s="170"/>
      <c r="I29" s="161"/>
      <c r="J29" s="161"/>
      <c r="K29" s="161"/>
      <c r="L29" s="161"/>
      <c r="N29" s="167" t="str">
        <f t="shared" si="0"/>
        <v>ＮＧ</v>
      </c>
      <c r="U29" s="172">
        <f>TIME(,4,0)</f>
        <v>0.002777777777777778</v>
      </c>
    </row>
    <row r="30" spans="1:21" s="166" customFormat="1" ht="24" customHeight="1">
      <c r="A30" s="161"/>
      <c r="B30" s="393" t="s">
        <v>97</v>
      </c>
      <c r="C30" s="394"/>
      <c r="D30" s="394"/>
      <c r="E30" s="415">
        <v>1</v>
      </c>
      <c r="F30" s="416"/>
      <c r="G30" s="170" t="s">
        <v>120</v>
      </c>
      <c r="H30" s="170"/>
      <c r="I30" s="161"/>
      <c r="J30" s="161"/>
      <c r="K30" s="161"/>
      <c r="L30" s="161"/>
      <c r="N30" s="167" t="str">
        <f t="shared" si="0"/>
        <v>ＮＧ</v>
      </c>
      <c r="U30" s="175"/>
    </row>
    <row r="31" spans="1:21" s="166" customFormat="1" ht="24" customHeight="1">
      <c r="A31" s="161"/>
      <c r="B31" s="393" t="s">
        <v>7</v>
      </c>
      <c r="C31" s="394"/>
      <c r="D31" s="394"/>
      <c r="E31" s="391" t="s">
        <v>159</v>
      </c>
      <c r="F31" s="392"/>
      <c r="G31" s="170" t="s">
        <v>8</v>
      </c>
      <c r="H31" s="170"/>
      <c r="I31" s="161"/>
      <c r="J31" s="161"/>
      <c r="K31" s="161"/>
      <c r="L31" s="161"/>
      <c r="N31" s="167" t="str">
        <f t="shared" si="0"/>
        <v>ＯＫ</v>
      </c>
      <c r="P31" s="166" t="e">
        <f>SUM(P8:P11)</f>
        <v>#REF!</v>
      </c>
      <c r="U31" s="175"/>
    </row>
    <row r="32" spans="1:21" s="166" customFormat="1" ht="24" customHeight="1">
      <c r="A32" s="161"/>
      <c r="B32" s="417" t="s">
        <v>9</v>
      </c>
      <c r="C32" s="394" t="s">
        <v>10</v>
      </c>
      <c r="D32" s="394"/>
      <c r="E32" s="391" t="s">
        <v>161</v>
      </c>
      <c r="F32" s="392"/>
      <c r="G32" s="170" t="s">
        <v>11</v>
      </c>
      <c r="H32" s="170"/>
      <c r="I32" s="161"/>
      <c r="J32" s="161"/>
      <c r="K32" s="161"/>
      <c r="L32" s="161"/>
      <c r="N32" s="167" t="str">
        <f t="shared" si="0"/>
        <v>ＯＫ</v>
      </c>
      <c r="U32" s="175"/>
    </row>
    <row r="33" spans="1:21" s="166" customFormat="1" ht="24" customHeight="1">
      <c r="A33" s="161"/>
      <c r="B33" s="418"/>
      <c r="C33" s="394" t="s">
        <v>12</v>
      </c>
      <c r="D33" s="394"/>
      <c r="E33" s="391" t="s">
        <v>162</v>
      </c>
      <c r="F33" s="392"/>
      <c r="G33" s="170" t="s">
        <v>63</v>
      </c>
      <c r="H33" s="170"/>
      <c r="I33" s="161"/>
      <c r="J33" s="161"/>
      <c r="K33" s="161"/>
      <c r="L33" s="161"/>
      <c r="N33" s="167" t="str">
        <f t="shared" si="0"/>
        <v>ＯＫ</v>
      </c>
      <c r="U33" s="175"/>
    </row>
    <row r="34" spans="1:21" s="166" customFormat="1" ht="24" customHeight="1">
      <c r="A34" s="161"/>
      <c r="B34" s="419"/>
      <c r="C34" s="394" t="s">
        <v>13</v>
      </c>
      <c r="D34" s="394"/>
      <c r="E34" s="391" t="s">
        <v>164</v>
      </c>
      <c r="F34" s="392"/>
      <c r="G34" s="170" t="s">
        <v>14</v>
      </c>
      <c r="H34" s="170"/>
      <c r="I34" s="161"/>
      <c r="J34" s="161"/>
      <c r="K34" s="161"/>
      <c r="L34" s="161"/>
      <c r="N34" s="167" t="str">
        <f t="shared" si="0"/>
        <v>ＯＫ</v>
      </c>
      <c r="U34" s="175"/>
    </row>
    <row r="35" spans="1:14" s="166" customFormat="1" ht="24" customHeight="1">
      <c r="A35" s="161"/>
      <c r="B35" s="377" t="s">
        <v>64</v>
      </c>
      <c r="C35" s="378"/>
      <c r="D35" s="169" t="s">
        <v>65</v>
      </c>
      <c r="E35" s="176">
        <v>2</v>
      </c>
      <c r="F35" s="177" t="s">
        <v>69</v>
      </c>
      <c r="G35" s="170" t="s">
        <v>70</v>
      </c>
      <c r="H35" s="170"/>
      <c r="I35" s="161"/>
      <c r="J35" s="161"/>
      <c r="K35" s="161"/>
      <c r="L35" s="161"/>
      <c r="N35" s="167" t="str">
        <f t="shared" si="0"/>
        <v>ＮＧ</v>
      </c>
    </row>
    <row r="36" spans="1:14" s="166" customFormat="1" ht="24" customHeight="1">
      <c r="A36" s="161"/>
      <c r="B36" s="397"/>
      <c r="C36" s="398"/>
      <c r="D36" s="169" t="s">
        <v>66</v>
      </c>
      <c r="E36" s="176">
        <v>0</v>
      </c>
      <c r="F36" s="177" t="s">
        <v>69</v>
      </c>
      <c r="G36" s="170" t="s">
        <v>71</v>
      </c>
      <c r="H36" s="170"/>
      <c r="I36" s="161"/>
      <c r="J36" s="161"/>
      <c r="K36" s="161"/>
      <c r="L36" s="161"/>
      <c r="N36" s="167" t="str">
        <f t="shared" si="0"/>
        <v>ＮＧ</v>
      </c>
    </row>
    <row r="37" spans="1:14" s="166" customFormat="1" ht="24" customHeight="1">
      <c r="A37" s="161"/>
      <c r="B37" s="377" t="s">
        <v>67</v>
      </c>
      <c r="C37" s="378"/>
      <c r="D37" s="169" t="s">
        <v>68</v>
      </c>
      <c r="E37" s="176" t="s">
        <v>163</v>
      </c>
      <c r="F37" s="177" t="s">
        <v>69</v>
      </c>
      <c r="G37" s="170" t="s">
        <v>72</v>
      </c>
      <c r="H37" s="170"/>
      <c r="I37" s="161"/>
      <c r="J37" s="161"/>
      <c r="K37" s="161"/>
      <c r="L37" s="161"/>
      <c r="N37" s="167" t="str">
        <f t="shared" si="0"/>
        <v>ＯＫ</v>
      </c>
    </row>
    <row r="38" spans="1:14" s="166" customFormat="1" ht="24" customHeight="1" thickBot="1">
      <c r="A38" s="161"/>
      <c r="B38" s="379"/>
      <c r="C38" s="380"/>
      <c r="D38" s="178" t="s">
        <v>66</v>
      </c>
      <c r="E38" s="179">
        <v>0</v>
      </c>
      <c r="F38" s="180" t="s">
        <v>69</v>
      </c>
      <c r="G38" s="170" t="s">
        <v>71</v>
      </c>
      <c r="H38" s="170"/>
      <c r="I38" s="161"/>
      <c r="J38" s="161"/>
      <c r="K38" s="161"/>
      <c r="L38" s="161"/>
      <c r="N38" s="167" t="str">
        <f t="shared" si="0"/>
        <v>ＮＧ</v>
      </c>
    </row>
    <row r="39" spans="1:14" s="166" customFormat="1" ht="15" customHeight="1" thickBot="1">
      <c r="A39" s="161"/>
      <c r="B39" s="181"/>
      <c r="C39" s="181"/>
      <c r="D39" s="181"/>
      <c r="E39" s="182"/>
      <c r="F39" s="182"/>
      <c r="G39" s="170"/>
      <c r="H39" s="170"/>
      <c r="I39" s="161"/>
      <c r="J39" s="161"/>
      <c r="K39" s="161"/>
      <c r="L39" s="161"/>
      <c r="N39" s="183"/>
    </row>
    <row r="40" spans="1:14" s="166" customFormat="1" ht="45" customHeight="1" thickBot="1" thickTop="1">
      <c r="A40" s="161"/>
      <c r="B40" s="381" t="s">
        <v>85</v>
      </c>
      <c r="C40" s="382"/>
      <c r="D40" s="382"/>
      <c r="E40" s="382"/>
      <c r="F40" s="382"/>
      <c r="G40" s="382"/>
      <c r="H40" s="382"/>
      <c r="I40" s="383"/>
      <c r="J40" s="161"/>
      <c r="K40" s="161"/>
      <c r="L40" s="161"/>
      <c r="N40" s="183"/>
    </row>
    <row r="41" spans="1:18" s="166" customFormat="1" ht="24" customHeight="1" thickTop="1">
      <c r="A41" s="161"/>
      <c r="B41" s="161"/>
      <c r="C41" s="161"/>
      <c r="D41" s="161"/>
      <c r="E41" s="161"/>
      <c r="F41" s="161"/>
      <c r="G41" s="161"/>
      <c r="H41" s="161"/>
      <c r="I41" s="161"/>
      <c r="J41" s="161"/>
      <c r="K41" s="161"/>
      <c r="L41" s="161"/>
      <c r="R41" s="171" t="s">
        <v>15</v>
      </c>
    </row>
    <row r="42" spans="1:16" ht="11.25" customHeight="1">
      <c r="A42" s="151"/>
      <c r="B42" s="151"/>
      <c r="C42" s="151"/>
      <c r="D42" s="151"/>
      <c r="E42" s="151"/>
      <c r="F42" s="151"/>
      <c r="G42" s="151"/>
      <c r="H42" s="151"/>
      <c r="I42" s="151"/>
      <c r="J42" s="151"/>
      <c r="K42" s="151"/>
      <c r="N42" s="184" t="e">
        <f>IF(#REF!="",$N$2,IF(ISTEXT(#REF!),$N$2,"NG"))</f>
        <v>#REF!</v>
      </c>
      <c r="O42" s="184" t="e">
        <f>IF(#REF!="",$N$2,IF(ISTEXT(#REF!),$N$2,"NG"))</f>
        <v>#REF!</v>
      </c>
      <c r="P42" s="184" t="e">
        <f>IF(#REF!="",$N$2,IF(ISTEXT(#REF!),$N$2,"NG"))</f>
        <v>#REF!</v>
      </c>
    </row>
    <row r="43" spans="14:16" ht="13.5">
      <c r="N43" s="184" t="e">
        <f>IF(#REF!="",$N$2,IF(ISTEXT(#REF!),$N$2,"NG"))</f>
        <v>#REF!</v>
      </c>
      <c r="O43" s="184" t="e">
        <f>IF(#REF!="",$N$2,IF(ISTEXT(#REF!),$N$2,"NG"))</f>
        <v>#REF!</v>
      </c>
      <c r="P43" s="184" t="e">
        <f>IF(#REF!="",$N$2,IF(ISTEXT(#REF!),$N$2,"NG"))</f>
        <v>#REF!</v>
      </c>
    </row>
    <row r="44" spans="14:16" ht="13.5">
      <c r="N44" s="184" t="e">
        <f>IF(#REF!="",$N$2,IF(ISTEXT(#REF!),$N$2,"NG"))</f>
        <v>#REF!</v>
      </c>
      <c r="O44" s="184" t="e">
        <f>IF(#REF!="",$N$2,IF(ISTEXT(#REF!),$N$2,"NG"))</f>
        <v>#REF!</v>
      </c>
      <c r="P44" s="184" t="e">
        <f>IF(#REF!="",$N$2,IF(ISTEXT(#REF!),$N$2,"NG"))</f>
        <v>#REF!</v>
      </c>
    </row>
    <row r="45" spans="14:16" ht="13.5">
      <c r="N45" s="184" t="e">
        <f>IF(#REF!="",$N$2,IF(ISTEXT(#REF!),$N$2,"NG"))</f>
        <v>#REF!</v>
      </c>
      <c r="O45" s="184" t="e">
        <f>IF(#REF!="",$N$2,IF(ISTEXT(#REF!),$N$2,"NG"))</f>
        <v>#REF!</v>
      </c>
      <c r="P45" s="184" t="e">
        <f>IF(#REF!="",$N$2,IF(ISTEXT(#REF!),$N$2,"NG"))</f>
        <v>#REF!</v>
      </c>
    </row>
    <row r="46" spans="14:16" ht="13.5">
      <c r="N46" s="184" t="e">
        <f>IF(#REF!="",$N$2,IF(ISTEXT(#REF!),$N$2,"NG"))</f>
        <v>#REF!</v>
      </c>
      <c r="O46" s="184" t="e">
        <f>IF(#REF!="",$N$2,IF(ISTEXT(#REF!),$N$2,"NG"))</f>
        <v>#REF!</v>
      </c>
      <c r="P46" s="184" t="e">
        <f>IF(#REF!="",$N$2,IF(ISTEXT(#REF!),$N$2,"NG"))</f>
        <v>#REF!</v>
      </c>
    </row>
    <row r="47" spans="14:16" ht="13.5">
      <c r="N47" s="184" t="e">
        <f>IF(#REF!="",$N$2,IF(ISTEXT(#REF!),$N$2,"NG"))</f>
        <v>#REF!</v>
      </c>
      <c r="O47" s="184" t="e">
        <f>IF(#REF!="",$N$2,IF(ISTEXT(#REF!),$N$2,"NG"))</f>
        <v>#REF!</v>
      </c>
      <c r="P47" s="184" t="e">
        <f>IF(#REF!="",$N$2,IF(ISTEXT(#REF!),$N$2,"NG"))</f>
        <v>#REF!</v>
      </c>
    </row>
    <row r="48" spans="14:16" ht="13.5">
      <c r="N48" s="184" t="e">
        <f>IF(#REF!="",$N$2,IF(ISTEXT(#REF!),$N$2,"NG"))</f>
        <v>#REF!</v>
      </c>
      <c r="O48" s="184" t="e">
        <f>IF(#REF!="",$N$2,IF(ISTEXT(#REF!),$N$2,"NG"))</f>
        <v>#REF!</v>
      </c>
      <c r="P48" s="184" t="e">
        <f>IF(#REF!="",$N$2,IF(ISTEXT(#REF!),$N$2,"NG"))</f>
        <v>#REF!</v>
      </c>
    </row>
    <row r="49" spans="14:16" ht="13.5">
      <c r="N49" s="184" t="e">
        <f>IF(#REF!="",$N$2,IF(ISTEXT(#REF!),$N$2,"NG"))</f>
        <v>#REF!</v>
      </c>
      <c r="O49" s="184" t="e">
        <f>IF(#REF!="",$N$2,IF(ISTEXT(#REF!),$N$2,"NG"))</f>
        <v>#REF!</v>
      </c>
      <c r="P49" s="184" t="e">
        <f>IF(#REF!="",$N$2,IF(ISTEXT(#REF!),$N$2,"NG"))</f>
        <v>#REF!</v>
      </c>
    </row>
  </sheetData>
  <sheetProtection password="EEAB" sheet="1"/>
  <mergeCells count="60">
    <mergeCell ref="B31:D31"/>
    <mergeCell ref="E32:F32"/>
    <mergeCell ref="E33:F33"/>
    <mergeCell ref="E34:F34"/>
    <mergeCell ref="C34:D34"/>
    <mergeCell ref="B32:B34"/>
    <mergeCell ref="C33:D33"/>
    <mergeCell ref="C32:D32"/>
    <mergeCell ref="E30:F30"/>
    <mergeCell ref="B19:D19"/>
    <mergeCell ref="B20:D20"/>
    <mergeCell ref="B21:D21"/>
    <mergeCell ref="B30:D30"/>
    <mergeCell ref="E20:F20"/>
    <mergeCell ref="E21:F21"/>
    <mergeCell ref="E27:F27"/>
    <mergeCell ref="B22:D22"/>
    <mergeCell ref="E22:F22"/>
    <mergeCell ref="B29:D29"/>
    <mergeCell ref="E28:F28"/>
    <mergeCell ref="E16:F16"/>
    <mergeCell ref="E17:F17"/>
    <mergeCell ref="E18:F18"/>
    <mergeCell ref="E19:F19"/>
    <mergeCell ref="E29:F29"/>
    <mergeCell ref="A2:K2"/>
    <mergeCell ref="A3:K3"/>
    <mergeCell ref="E12:F12"/>
    <mergeCell ref="B12:D12"/>
    <mergeCell ref="B8:D8"/>
    <mergeCell ref="B11:D11"/>
    <mergeCell ref="E11:F11"/>
    <mergeCell ref="B14:D14"/>
    <mergeCell ref="B15:D15"/>
    <mergeCell ref="E13:F13"/>
    <mergeCell ref="E14:F14"/>
    <mergeCell ref="E15:F15"/>
    <mergeCell ref="E8:F8"/>
    <mergeCell ref="B9:D9"/>
    <mergeCell ref="E9:F9"/>
    <mergeCell ref="B10:D10"/>
    <mergeCell ref="E10:F10"/>
    <mergeCell ref="B13:D13"/>
    <mergeCell ref="B23:D23"/>
    <mergeCell ref="E23:F23"/>
    <mergeCell ref="B24:D24"/>
    <mergeCell ref="E24:F24"/>
    <mergeCell ref="B16:D16"/>
    <mergeCell ref="B17:D17"/>
    <mergeCell ref="B18:D18"/>
    <mergeCell ref="B37:C38"/>
    <mergeCell ref="B40:I40"/>
    <mergeCell ref="B25:D25"/>
    <mergeCell ref="E25:F25"/>
    <mergeCell ref="B26:D26"/>
    <mergeCell ref="E26:F26"/>
    <mergeCell ref="B27:D27"/>
    <mergeCell ref="E31:F31"/>
    <mergeCell ref="B28:D28"/>
    <mergeCell ref="B35:C36"/>
  </mergeCells>
  <dataValidations count="7">
    <dataValidation type="whole" operator="greaterThanOrEqual" allowBlank="1" showInputMessage="1" showErrorMessage="1" sqref="E29:E30">
      <formula1>0</formula1>
    </dataValidation>
    <dataValidation allowBlank="1" showInputMessage="1" showErrorMessage="1" sqref="E39:F39"/>
    <dataValidation type="list" allowBlank="1" showInputMessage="1" showErrorMessage="1" sqref="E25:F25">
      <formula1>$P$27:$P$28</formula1>
    </dataValidation>
    <dataValidation type="list" allowBlank="1" showInputMessage="1" showErrorMessage="1" sqref="E24:F24">
      <formula1>$P$24:$P$26</formula1>
    </dataValidation>
    <dataValidation type="list" allowBlank="1" showInputMessage="1" showErrorMessage="1" sqref="E23:F23">
      <formula1>$U$12:$U$29</formula1>
    </dataValidation>
    <dataValidation type="list" allowBlank="1" showInputMessage="1" showErrorMessage="1" sqref="E9:F9">
      <formula1>$R$9:$V$9</formula1>
    </dataValidation>
    <dataValidation type="list" allowBlank="1" showInputMessage="1" showErrorMessage="1" sqref="E8:F8">
      <formula1>$R$8:$W$8</formula1>
    </dataValidation>
  </dataValidations>
  <printOptions/>
  <pageMargins left="0.5908983429585856" right="0.5908983429585856" top="0.5908983429585856" bottom="0.5908983429585856" header="0" footer="0"/>
  <pageSetup horizontalDpi="600" verticalDpi="600" orientation="portrait" paperSize="9" scale="56" r:id="rId1"/>
</worksheet>
</file>

<file path=xl/worksheets/sheet6.xml><?xml version="1.0" encoding="utf-8"?>
<worksheet xmlns="http://schemas.openxmlformats.org/spreadsheetml/2006/main" xmlns:r="http://schemas.openxmlformats.org/officeDocument/2006/relationships">
  <sheetPr>
    <tabColor indexed="10"/>
  </sheetPr>
  <dimension ref="A1:Z40"/>
  <sheetViews>
    <sheetView showGridLines="0" view="pageBreakPreview" zoomScaleSheetLayoutView="100" zoomScalePageLayoutView="0" workbookViewId="0" topLeftCell="A1">
      <selection activeCell="V37" sqref="V37"/>
    </sheetView>
  </sheetViews>
  <sheetFormatPr defaultColWidth="8.00390625" defaultRowHeight="13.5"/>
  <cols>
    <col min="1" max="2" width="5.625" style="103" customWidth="1"/>
    <col min="3" max="3" width="8.50390625" style="103" bestFit="1" customWidth="1"/>
    <col min="4" max="4" width="6.00390625" style="103" customWidth="1"/>
    <col min="5" max="10" width="4.375" style="103" customWidth="1"/>
    <col min="11" max="11" width="8.50390625" style="103" customWidth="1"/>
    <col min="12" max="12" width="6.00390625" style="103" customWidth="1"/>
    <col min="13" max="20" width="4.375" style="103" customWidth="1"/>
    <col min="21" max="22" width="2.50390625" style="103" customWidth="1"/>
    <col min="23" max="16384" width="8.00390625" style="103" customWidth="1"/>
  </cols>
  <sheetData>
    <row r="1" spans="1:22" ht="27" customHeight="1">
      <c r="A1" s="137"/>
      <c r="B1" s="329" t="s">
        <v>167</v>
      </c>
      <c r="C1" s="329"/>
      <c r="D1" s="329"/>
      <c r="E1" s="329"/>
      <c r="F1" s="329"/>
      <c r="G1" s="329"/>
      <c r="H1" s="329"/>
      <c r="I1" s="329"/>
      <c r="J1" s="329"/>
      <c r="K1" s="329"/>
      <c r="L1" s="329"/>
      <c r="M1" s="329"/>
      <c r="N1" s="329"/>
      <c r="O1" s="329"/>
      <c r="P1" s="329"/>
      <c r="Q1" s="329"/>
      <c r="R1" s="138"/>
      <c r="S1" s="138"/>
      <c r="T1" s="139"/>
      <c r="U1" s="101"/>
      <c r="V1" s="102"/>
    </row>
    <row r="2" spans="1:22" ht="7.5" customHeight="1" thickBot="1">
      <c r="A2" s="140"/>
      <c r="B2" s="141"/>
      <c r="C2" s="141"/>
      <c r="D2" s="141"/>
      <c r="E2" s="141"/>
      <c r="F2" s="141"/>
      <c r="G2" s="141"/>
      <c r="H2" s="141"/>
      <c r="I2" s="141"/>
      <c r="J2" s="141"/>
      <c r="K2" s="141"/>
      <c r="L2" s="141"/>
      <c r="M2" s="141"/>
      <c r="N2" s="141"/>
      <c r="O2" s="141"/>
      <c r="P2" s="141"/>
      <c r="Q2" s="141"/>
      <c r="R2" s="141"/>
      <c r="S2" s="141"/>
      <c r="T2" s="142"/>
      <c r="U2" s="100"/>
      <c r="V2" s="104"/>
    </row>
    <row r="3" spans="1:22" ht="27" customHeight="1">
      <c r="A3" s="327" t="s">
        <v>84</v>
      </c>
      <c r="B3" s="328"/>
      <c r="C3" s="321" t="s">
        <v>168</v>
      </c>
      <c r="D3" s="322"/>
      <c r="E3" s="330" t="s">
        <v>77</v>
      </c>
      <c r="F3" s="330"/>
      <c r="G3" s="331"/>
      <c r="H3" s="332" t="s">
        <v>62</v>
      </c>
      <c r="I3" s="333"/>
      <c r="J3" s="333"/>
      <c r="K3" s="333"/>
      <c r="L3" s="334"/>
      <c r="M3" s="321" t="s">
        <v>169</v>
      </c>
      <c r="N3" s="322"/>
      <c r="O3" s="322"/>
      <c r="P3" s="322"/>
      <c r="Q3" s="322"/>
      <c r="R3" s="322"/>
      <c r="S3" s="322"/>
      <c r="T3" s="323"/>
      <c r="U3" s="46"/>
      <c r="V3" s="14"/>
    </row>
    <row r="4" spans="1:22" ht="2.25" customHeight="1">
      <c r="A4" s="319"/>
      <c r="B4" s="320"/>
      <c r="C4" s="320"/>
      <c r="D4" s="320"/>
      <c r="E4" s="320"/>
      <c r="F4" s="320"/>
      <c r="G4" s="320"/>
      <c r="H4" s="320"/>
      <c r="I4" s="320"/>
      <c r="J4" s="320"/>
      <c r="K4" s="320"/>
      <c r="L4" s="320"/>
      <c r="M4" s="320"/>
      <c r="N4" s="320"/>
      <c r="O4" s="320"/>
      <c r="P4" s="320"/>
      <c r="Q4" s="320"/>
      <c r="R4" s="320"/>
      <c r="S4" s="320"/>
      <c r="T4" s="27"/>
      <c r="U4" s="47"/>
      <c r="V4" s="15"/>
    </row>
    <row r="5" spans="1:22" ht="13.5" customHeight="1">
      <c r="A5" s="261" t="s">
        <v>108</v>
      </c>
      <c r="B5" s="262"/>
      <c r="C5" s="205" t="s">
        <v>170</v>
      </c>
      <c r="D5" s="206"/>
      <c r="E5" s="206"/>
      <c r="F5" s="206"/>
      <c r="G5" s="206"/>
      <c r="H5" s="206"/>
      <c r="I5" s="206"/>
      <c r="J5" s="206"/>
      <c r="K5" s="206"/>
      <c r="L5" s="206"/>
      <c r="M5" s="206"/>
      <c r="N5" s="206"/>
      <c r="O5" s="206"/>
      <c r="P5" s="206"/>
      <c r="Q5" s="206"/>
      <c r="R5" s="206"/>
      <c r="S5" s="206"/>
      <c r="T5" s="202"/>
      <c r="U5" s="48"/>
      <c r="V5" s="16"/>
    </row>
    <row r="6" spans="1:22" ht="37.5" customHeight="1" thickBot="1">
      <c r="A6" s="259" t="s">
        <v>3</v>
      </c>
      <c r="B6" s="260"/>
      <c r="C6" s="203" t="s">
        <v>171</v>
      </c>
      <c r="D6" s="251"/>
      <c r="E6" s="251"/>
      <c r="F6" s="251"/>
      <c r="G6" s="251"/>
      <c r="H6" s="251"/>
      <c r="I6" s="251"/>
      <c r="J6" s="251"/>
      <c r="K6" s="251"/>
      <c r="L6" s="251"/>
      <c r="M6" s="251"/>
      <c r="N6" s="251"/>
      <c r="O6" s="251"/>
      <c r="P6" s="251"/>
      <c r="Q6" s="251"/>
      <c r="R6" s="251"/>
      <c r="S6" s="251"/>
      <c r="T6" s="252"/>
      <c r="U6" s="47"/>
      <c r="V6" s="15"/>
    </row>
    <row r="7" spans="1:22" ht="25.5" customHeight="1" thickBot="1">
      <c r="A7" s="293" t="s">
        <v>98</v>
      </c>
      <c r="B7" s="294"/>
      <c r="C7" s="324" t="s">
        <v>172</v>
      </c>
      <c r="D7" s="325"/>
      <c r="E7" s="326" t="s">
        <v>106</v>
      </c>
      <c r="F7" s="326"/>
      <c r="G7" s="335" t="s">
        <v>173</v>
      </c>
      <c r="H7" s="336"/>
      <c r="I7" s="336"/>
      <c r="J7" s="336"/>
      <c r="K7" s="336"/>
      <c r="L7" s="336"/>
      <c r="M7" s="336"/>
      <c r="N7" s="336"/>
      <c r="O7" s="336"/>
      <c r="P7" s="336"/>
      <c r="Q7" s="336"/>
      <c r="R7" s="336"/>
      <c r="S7" s="336"/>
      <c r="T7" s="337"/>
      <c r="U7" s="49"/>
      <c r="V7" s="17"/>
    </row>
    <row r="8" spans="1:22" ht="14.25" customHeight="1">
      <c r="A8" s="304" t="s">
        <v>105</v>
      </c>
      <c r="B8" s="253" t="s">
        <v>106</v>
      </c>
      <c r="C8" s="120" t="s">
        <v>108</v>
      </c>
      <c r="D8" s="265" t="s">
        <v>174</v>
      </c>
      <c r="E8" s="265"/>
      <c r="F8" s="265"/>
      <c r="G8" s="265"/>
      <c r="H8" s="265"/>
      <c r="I8" s="265"/>
      <c r="J8" s="265"/>
      <c r="K8" s="265"/>
      <c r="L8" s="265"/>
      <c r="M8" s="265"/>
      <c r="N8" s="265"/>
      <c r="O8" s="265"/>
      <c r="P8" s="265"/>
      <c r="Q8" s="265"/>
      <c r="R8" s="265"/>
      <c r="S8" s="265"/>
      <c r="T8" s="266"/>
      <c r="U8" s="106"/>
      <c r="V8" s="107"/>
    </row>
    <row r="9" spans="1:22" ht="23.25" customHeight="1">
      <c r="A9" s="305"/>
      <c r="B9" s="254"/>
      <c r="C9" s="99" t="s">
        <v>107</v>
      </c>
      <c r="D9" s="267" t="s">
        <v>175</v>
      </c>
      <c r="E9" s="267"/>
      <c r="F9" s="267"/>
      <c r="G9" s="267"/>
      <c r="H9" s="267"/>
      <c r="I9" s="267"/>
      <c r="J9" s="267"/>
      <c r="K9" s="267"/>
      <c r="L9" s="267"/>
      <c r="M9" s="267"/>
      <c r="N9" s="267"/>
      <c r="O9" s="267"/>
      <c r="P9" s="267"/>
      <c r="Q9" s="267"/>
      <c r="R9" s="267"/>
      <c r="S9" s="267"/>
      <c r="T9" s="268"/>
      <c r="U9" s="49"/>
      <c r="V9" s="17"/>
    </row>
    <row r="10" spans="1:22" ht="23.25" customHeight="1">
      <c r="A10" s="305"/>
      <c r="B10" s="254"/>
      <c r="C10" s="108" t="s">
        <v>109</v>
      </c>
      <c r="D10" s="310" t="s">
        <v>176</v>
      </c>
      <c r="E10" s="310"/>
      <c r="F10" s="310"/>
      <c r="G10" s="310"/>
      <c r="H10" s="310"/>
      <c r="I10" s="310"/>
      <c r="J10" s="310"/>
      <c r="K10" s="310"/>
      <c r="L10" s="310"/>
      <c r="M10" s="310"/>
      <c r="N10" s="310"/>
      <c r="O10" s="310"/>
      <c r="P10" s="310"/>
      <c r="Q10" s="310"/>
      <c r="R10" s="310"/>
      <c r="S10" s="310"/>
      <c r="T10" s="311"/>
      <c r="U10" s="109"/>
      <c r="V10" s="110"/>
    </row>
    <row r="11" spans="1:22" ht="12">
      <c r="A11" s="305"/>
      <c r="B11" s="258" t="s">
        <v>114</v>
      </c>
      <c r="C11" s="255" t="s">
        <v>113</v>
      </c>
      <c r="D11" s="118" t="s">
        <v>108</v>
      </c>
      <c r="E11" s="297" t="s">
        <v>177</v>
      </c>
      <c r="F11" s="298"/>
      <c r="G11" s="298"/>
      <c r="H11" s="298"/>
      <c r="I11" s="298"/>
      <c r="J11" s="299"/>
      <c r="K11" s="255" t="s">
        <v>115</v>
      </c>
      <c r="L11" s="118" t="s">
        <v>108</v>
      </c>
      <c r="M11" s="297" t="s">
        <v>178</v>
      </c>
      <c r="N11" s="298"/>
      <c r="O11" s="298"/>
      <c r="P11" s="298"/>
      <c r="Q11" s="298"/>
      <c r="R11" s="298"/>
      <c r="S11" s="298"/>
      <c r="T11" s="307"/>
      <c r="U11" s="109"/>
      <c r="V11" s="110"/>
    </row>
    <row r="12" spans="1:22" ht="24.75" customHeight="1">
      <c r="A12" s="305"/>
      <c r="B12" s="258"/>
      <c r="C12" s="256"/>
      <c r="D12" s="117" t="s">
        <v>107</v>
      </c>
      <c r="E12" s="300" t="s">
        <v>179</v>
      </c>
      <c r="F12" s="301"/>
      <c r="G12" s="301"/>
      <c r="H12" s="301"/>
      <c r="I12" s="301"/>
      <c r="J12" s="302"/>
      <c r="K12" s="256"/>
      <c r="L12" s="117" t="s">
        <v>107</v>
      </c>
      <c r="M12" s="300" t="s">
        <v>180</v>
      </c>
      <c r="N12" s="301"/>
      <c r="O12" s="301"/>
      <c r="P12" s="301"/>
      <c r="Q12" s="301"/>
      <c r="R12" s="301"/>
      <c r="S12" s="301"/>
      <c r="T12" s="308"/>
      <c r="U12" s="47"/>
      <c r="V12" s="15"/>
    </row>
    <row r="13" spans="1:22" ht="24.75" customHeight="1">
      <c r="A13" s="305"/>
      <c r="B13" s="258"/>
      <c r="C13" s="257"/>
      <c r="D13" s="119" t="s">
        <v>109</v>
      </c>
      <c r="E13" s="263" t="s">
        <v>181</v>
      </c>
      <c r="F13" s="263"/>
      <c r="G13" s="263"/>
      <c r="H13" s="263"/>
      <c r="I13" s="263"/>
      <c r="J13" s="303"/>
      <c r="K13" s="257"/>
      <c r="L13" s="119" t="s">
        <v>109</v>
      </c>
      <c r="M13" s="263" t="s">
        <v>182</v>
      </c>
      <c r="N13" s="263"/>
      <c r="O13" s="263"/>
      <c r="P13" s="263"/>
      <c r="Q13" s="263"/>
      <c r="R13" s="263"/>
      <c r="S13" s="263"/>
      <c r="T13" s="264"/>
      <c r="U13" s="48"/>
      <c r="V13" s="16"/>
    </row>
    <row r="14" spans="1:22" ht="26.25" customHeight="1">
      <c r="A14" s="305"/>
      <c r="B14" s="269" t="s">
        <v>101</v>
      </c>
      <c r="C14" s="312" t="s">
        <v>183</v>
      </c>
      <c r="D14" s="312"/>
      <c r="E14" s="312"/>
      <c r="F14" s="312"/>
      <c r="G14" s="312"/>
      <c r="H14" s="312"/>
      <c r="I14" s="312"/>
      <c r="J14" s="312"/>
      <c r="K14" s="312"/>
      <c r="L14" s="312"/>
      <c r="M14" s="312"/>
      <c r="N14" s="312"/>
      <c r="O14" s="312"/>
      <c r="P14" s="312"/>
      <c r="Q14" s="314" t="s">
        <v>155</v>
      </c>
      <c r="R14" s="314"/>
      <c r="S14" s="314"/>
      <c r="T14" s="315"/>
      <c r="U14" s="48"/>
      <c r="V14" s="16"/>
    </row>
    <row r="15" spans="1:22" ht="26.25" customHeight="1">
      <c r="A15" s="306"/>
      <c r="B15" s="270"/>
      <c r="C15" s="313"/>
      <c r="D15" s="313"/>
      <c r="E15" s="313"/>
      <c r="F15" s="313"/>
      <c r="G15" s="313"/>
      <c r="H15" s="313"/>
      <c r="I15" s="313"/>
      <c r="J15" s="313"/>
      <c r="K15" s="313"/>
      <c r="L15" s="313"/>
      <c r="M15" s="313"/>
      <c r="N15" s="313"/>
      <c r="O15" s="313"/>
      <c r="P15" s="313"/>
      <c r="Q15" s="316" t="s">
        <v>184</v>
      </c>
      <c r="R15" s="316"/>
      <c r="S15" s="317" t="s">
        <v>156</v>
      </c>
      <c r="T15" s="318"/>
      <c r="U15" s="48"/>
      <c r="V15" s="16"/>
    </row>
    <row r="16" spans="1:22" ht="12">
      <c r="A16" s="271" t="s">
        <v>102</v>
      </c>
      <c r="B16" s="254"/>
      <c r="C16" s="284" t="s">
        <v>185</v>
      </c>
      <c r="D16" s="284"/>
      <c r="E16" s="284"/>
      <c r="F16" s="284"/>
      <c r="G16" s="284"/>
      <c r="H16" s="284"/>
      <c r="I16" s="284"/>
      <c r="J16" s="284"/>
      <c r="K16" s="284"/>
      <c r="L16" s="284"/>
      <c r="M16" s="284"/>
      <c r="N16" s="284"/>
      <c r="O16" s="284"/>
      <c r="P16" s="284"/>
      <c r="Q16" s="284"/>
      <c r="R16" s="284"/>
      <c r="S16" s="284"/>
      <c r="T16" s="285"/>
      <c r="U16" s="47"/>
      <c r="V16" s="15"/>
    </row>
    <row r="17" spans="1:22" ht="36" customHeight="1">
      <c r="A17" s="271"/>
      <c r="B17" s="254"/>
      <c r="C17" s="290" t="s">
        <v>186</v>
      </c>
      <c r="D17" s="290"/>
      <c r="E17" s="290"/>
      <c r="F17" s="290"/>
      <c r="G17" s="290"/>
      <c r="H17" s="290"/>
      <c r="I17" s="290"/>
      <c r="J17" s="290"/>
      <c r="K17" s="290"/>
      <c r="L17" s="290"/>
      <c r="M17" s="290"/>
      <c r="N17" s="290"/>
      <c r="O17" s="290"/>
      <c r="P17" s="290"/>
      <c r="Q17" s="290"/>
      <c r="R17" s="290"/>
      <c r="S17" s="290"/>
      <c r="T17" s="291"/>
      <c r="U17" s="49"/>
      <c r="V17" s="17"/>
    </row>
    <row r="18" spans="1:22" ht="22.5" customHeight="1">
      <c r="A18" s="271" t="s">
        <v>104</v>
      </c>
      <c r="B18" s="254"/>
      <c r="C18" s="131">
        <v>50</v>
      </c>
      <c r="D18" s="272" t="s">
        <v>116</v>
      </c>
      <c r="E18" s="273"/>
      <c r="F18" s="273"/>
      <c r="G18" s="273"/>
      <c r="H18" s="286" t="s">
        <v>97</v>
      </c>
      <c r="I18" s="286"/>
      <c r="J18" s="287" t="s">
        <v>187</v>
      </c>
      <c r="K18" s="287"/>
      <c r="L18" s="287"/>
      <c r="M18" s="288"/>
      <c r="N18" s="288"/>
      <c r="O18" s="288"/>
      <c r="P18" s="288"/>
      <c r="Q18" s="288"/>
      <c r="R18" s="288"/>
      <c r="S18" s="288"/>
      <c r="T18" s="289"/>
      <c r="U18" s="49"/>
      <c r="V18" s="17"/>
    </row>
    <row r="19" spans="1:22" ht="2.25" customHeight="1">
      <c r="A19" s="275"/>
      <c r="B19" s="276"/>
      <c r="C19" s="276"/>
      <c r="D19" s="276"/>
      <c r="E19" s="276"/>
      <c r="F19" s="276"/>
      <c r="G19" s="276"/>
      <c r="H19" s="276"/>
      <c r="I19" s="276"/>
      <c r="J19" s="276"/>
      <c r="K19" s="276"/>
      <c r="L19" s="276"/>
      <c r="M19" s="276"/>
      <c r="N19" s="276"/>
      <c r="O19" s="276"/>
      <c r="P19" s="276"/>
      <c r="Q19" s="276"/>
      <c r="R19" s="276"/>
      <c r="S19" s="276"/>
      <c r="T19" s="27"/>
      <c r="U19" s="47"/>
      <c r="V19" s="15"/>
    </row>
    <row r="20" spans="1:22" ht="22.5" customHeight="1">
      <c r="A20" s="345" t="s">
        <v>19</v>
      </c>
      <c r="B20" s="346"/>
      <c r="C20" s="18" t="s">
        <v>118</v>
      </c>
      <c r="D20" s="278" t="s">
        <v>169</v>
      </c>
      <c r="E20" s="279"/>
      <c r="F20" s="279"/>
      <c r="G20" s="279"/>
      <c r="H20" s="279"/>
      <c r="I20" s="279"/>
      <c r="J20" s="279"/>
      <c r="K20" s="279"/>
      <c r="L20" s="279"/>
      <c r="M20" s="279"/>
      <c r="N20" s="19"/>
      <c r="O20" s="277">
        <v>11000</v>
      </c>
      <c r="P20" s="277"/>
      <c r="Q20" s="309" t="s">
        <v>22</v>
      </c>
      <c r="R20" s="309"/>
      <c r="S20" s="309"/>
      <c r="T20" s="72"/>
      <c r="U20" s="50"/>
      <c r="V20" s="20"/>
    </row>
    <row r="21" spans="1:22" ht="22.5" customHeight="1">
      <c r="A21" s="275" t="s">
        <v>23</v>
      </c>
      <c r="B21" s="296"/>
      <c r="C21" s="21" t="s">
        <v>24</v>
      </c>
      <c r="D21" s="122">
        <v>800</v>
      </c>
      <c r="E21" s="123"/>
      <c r="F21" s="343" t="s">
        <v>20</v>
      </c>
      <c r="G21" s="343"/>
      <c r="H21" s="124">
        <v>50</v>
      </c>
      <c r="I21" s="124"/>
      <c r="J21" s="344" t="s">
        <v>25</v>
      </c>
      <c r="K21" s="344"/>
      <c r="L21" s="344"/>
      <c r="M21" s="124" t="s">
        <v>21</v>
      </c>
      <c r="N21" s="124"/>
      <c r="O21" s="292">
        <v>40000</v>
      </c>
      <c r="P21" s="292"/>
      <c r="Q21" s="295" t="s">
        <v>22</v>
      </c>
      <c r="R21" s="295"/>
      <c r="S21" s="295"/>
      <c r="T21" s="125"/>
      <c r="U21" s="50"/>
      <c r="V21" s="20"/>
    </row>
    <row r="22" spans="1:22" ht="21" customHeight="1">
      <c r="A22" s="280" t="s">
        <v>6</v>
      </c>
      <c r="B22" s="281"/>
      <c r="C22" s="282"/>
      <c r="D22" s="126">
        <v>800</v>
      </c>
      <c r="E22" s="127"/>
      <c r="F22" s="347" t="s">
        <v>20</v>
      </c>
      <c r="G22" s="347"/>
      <c r="H22" s="98">
        <v>29</v>
      </c>
      <c r="I22" s="98"/>
      <c r="J22" s="348" t="s">
        <v>25</v>
      </c>
      <c r="K22" s="348"/>
      <c r="L22" s="348"/>
      <c r="M22" s="98" t="s">
        <v>21</v>
      </c>
      <c r="N22" s="98"/>
      <c r="O22" s="283">
        <v>23200</v>
      </c>
      <c r="P22" s="283"/>
      <c r="Q22" s="274" t="s">
        <v>22</v>
      </c>
      <c r="R22" s="274"/>
      <c r="S22" s="274"/>
      <c r="T22" s="128"/>
      <c r="U22" s="50"/>
      <c r="V22" s="20"/>
    </row>
    <row r="23" spans="1:22" ht="21" customHeight="1">
      <c r="A23" s="280" t="s">
        <v>119</v>
      </c>
      <c r="B23" s="281"/>
      <c r="C23" s="282"/>
      <c r="D23" s="341"/>
      <c r="E23" s="342"/>
      <c r="F23" s="342"/>
      <c r="G23" s="342"/>
      <c r="H23" s="342"/>
      <c r="I23" s="342"/>
      <c r="J23" s="342"/>
      <c r="K23" s="342"/>
      <c r="L23" s="342"/>
      <c r="M23" s="342"/>
      <c r="N23" s="98"/>
      <c r="O23" s="283">
        <v>2000</v>
      </c>
      <c r="P23" s="283"/>
      <c r="Q23" s="274" t="s">
        <v>22</v>
      </c>
      <c r="R23" s="274"/>
      <c r="S23" s="274"/>
      <c r="T23" s="128"/>
      <c r="U23" s="50"/>
      <c r="V23" s="20"/>
    </row>
    <row r="24" spans="1:22" ht="21" customHeight="1">
      <c r="A24" s="319" t="s">
        <v>26</v>
      </c>
      <c r="B24" s="320"/>
      <c r="C24" s="338"/>
      <c r="D24" s="341"/>
      <c r="E24" s="342"/>
      <c r="F24" s="342"/>
      <c r="G24" s="342"/>
      <c r="H24" s="342"/>
      <c r="I24" s="342"/>
      <c r="J24" s="342"/>
      <c r="K24" s="342"/>
      <c r="L24" s="342"/>
      <c r="M24" s="342"/>
      <c r="N24" s="129"/>
      <c r="O24" s="283">
        <v>240</v>
      </c>
      <c r="P24" s="283"/>
      <c r="Q24" s="274" t="s">
        <v>22</v>
      </c>
      <c r="R24" s="274"/>
      <c r="S24" s="274"/>
      <c r="T24" s="128"/>
      <c r="U24" s="50"/>
      <c r="V24" s="20"/>
    </row>
    <row r="25" spans="1:22" ht="21" customHeight="1">
      <c r="A25" s="319" t="s">
        <v>27</v>
      </c>
      <c r="B25" s="320"/>
      <c r="C25" s="338"/>
      <c r="D25" s="341"/>
      <c r="E25" s="342"/>
      <c r="F25" s="342"/>
      <c r="G25" s="342"/>
      <c r="H25" s="342"/>
      <c r="I25" s="342"/>
      <c r="J25" s="342"/>
      <c r="K25" s="342"/>
      <c r="L25" s="342"/>
      <c r="M25" s="342"/>
      <c r="N25" s="130"/>
      <c r="O25" s="283">
        <v>74440</v>
      </c>
      <c r="P25" s="283"/>
      <c r="Q25" s="274" t="s">
        <v>22</v>
      </c>
      <c r="R25" s="274"/>
      <c r="S25" s="274"/>
      <c r="T25" s="128"/>
      <c r="U25" s="50"/>
      <c r="V25" s="20"/>
    </row>
    <row r="26" spans="1:22" ht="21" customHeight="1">
      <c r="A26" s="319" t="s">
        <v>64</v>
      </c>
      <c r="B26" s="320"/>
      <c r="C26" s="338"/>
      <c r="D26" s="339" t="s">
        <v>65</v>
      </c>
      <c r="E26" s="340"/>
      <c r="F26" s="340"/>
      <c r="G26" s="78" t="s">
        <v>188</v>
      </c>
      <c r="H26" s="76"/>
      <c r="I26" s="76"/>
      <c r="J26" s="76"/>
      <c r="K26" s="76"/>
      <c r="L26" s="320" t="s">
        <v>66</v>
      </c>
      <c r="M26" s="320"/>
      <c r="N26" s="76" t="s">
        <v>189</v>
      </c>
      <c r="O26" s="76"/>
      <c r="P26" s="76"/>
      <c r="Q26" s="76"/>
      <c r="R26" s="76"/>
      <c r="S26" s="76"/>
      <c r="T26" s="77"/>
      <c r="U26" s="47"/>
      <c r="V26" s="15"/>
    </row>
    <row r="27" spans="1:22" ht="23.25" customHeight="1">
      <c r="A27" s="319" t="s">
        <v>67</v>
      </c>
      <c r="B27" s="320"/>
      <c r="C27" s="338"/>
      <c r="D27" s="363" t="s">
        <v>68</v>
      </c>
      <c r="E27" s="364"/>
      <c r="F27" s="95"/>
      <c r="G27" s="76" t="s">
        <v>190</v>
      </c>
      <c r="H27" s="76"/>
      <c r="I27" s="76"/>
      <c r="J27" s="76"/>
      <c r="K27" s="76"/>
      <c r="L27" s="320" t="s">
        <v>66</v>
      </c>
      <c r="M27" s="320"/>
      <c r="N27" s="76" t="s">
        <v>189</v>
      </c>
      <c r="O27" s="76"/>
      <c r="P27" s="76"/>
      <c r="Q27" s="76"/>
      <c r="R27" s="76"/>
      <c r="S27" s="76"/>
      <c r="T27" s="77"/>
      <c r="U27" s="47"/>
      <c r="V27" s="15"/>
    </row>
    <row r="28" spans="1:22" ht="2.25" customHeight="1">
      <c r="A28" s="74"/>
      <c r="B28" s="75"/>
      <c r="C28" s="75"/>
      <c r="D28" s="75"/>
      <c r="E28" s="75"/>
      <c r="F28" s="75"/>
      <c r="G28" s="75"/>
      <c r="H28" s="75"/>
      <c r="I28" s="75"/>
      <c r="J28" s="75"/>
      <c r="K28" s="75"/>
      <c r="L28" s="75"/>
      <c r="M28" s="75"/>
      <c r="N28" s="75"/>
      <c r="O28" s="75"/>
      <c r="P28" s="75"/>
      <c r="Q28" s="75"/>
      <c r="R28" s="75"/>
      <c r="S28" s="75"/>
      <c r="T28" s="27"/>
      <c r="U28" s="47"/>
      <c r="V28" s="15"/>
    </row>
    <row r="29" spans="1:22" ht="15" customHeight="1">
      <c r="A29" s="367" t="s">
        <v>28</v>
      </c>
      <c r="B29" s="369" t="s">
        <v>12</v>
      </c>
      <c r="C29" s="22" t="s">
        <v>29</v>
      </c>
      <c r="D29" s="372" t="s">
        <v>191</v>
      </c>
      <c r="E29" s="372"/>
      <c r="F29" s="372"/>
      <c r="G29" s="23"/>
      <c r="H29" s="23"/>
      <c r="I29" s="23"/>
      <c r="J29" s="23"/>
      <c r="K29" s="23"/>
      <c r="L29" s="24"/>
      <c r="M29" s="373" t="s">
        <v>16</v>
      </c>
      <c r="N29" s="346"/>
      <c r="O29" s="351" t="s">
        <v>186</v>
      </c>
      <c r="P29" s="352"/>
      <c r="Q29" s="352"/>
      <c r="R29" s="352"/>
      <c r="S29" s="352"/>
      <c r="T29" s="68"/>
      <c r="U29" s="51"/>
      <c r="V29" s="25"/>
    </row>
    <row r="30" spans="1:22" ht="15" customHeight="1">
      <c r="A30" s="368"/>
      <c r="B30" s="370"/>
      <c r="C30" s="355" t="s">
        <v>192</v>
      </c>
      <c r="D30" s="356"/>
      <c r="E30" s="356"/>
      <c r="F30" s="356"/>
      <c r="G30" s="356"/>
      <c r="H30" s="356"/>
      <c r="I30" s="356"/>
      <c r="J30" s="356"/>
      <c r="K30" s="356"/>
      <c r="L30" s="357"/>
      <c r="M30" s="374"/>
      <c r="N30" s="296"/>
      <c r="O30" s="353"/>
      <c r="P30" s="354"/>
      <c r="Q30" s="354"/>
      <c r="R30" s="354"/>
      <c r="S30" s="354"/>
      <c r="T30" s="69"/>
      <c r="U30" s="51"/>
      <c r="V30" s="25"/>
    </row>
    <row r="31" spans="1:22" ht="30" customHeight="1">
      <c r="A31" s="26" t="s">
        <v>30</v>
      </c>
      <c r="B31" s="371"/>
      <c r="C31" s="358"/>
      <c r="D31" s="359"/>
      <c r="E31" s="359"/>
      <c r="F31" s="359"/>
      <c r="G31" s="359"/>
      <c r="H31" s="359"/>
      <c r="I31" s="359"/>
      <c r="J31" s="359"/>
      <c r="K31" s="359"/>
      <c r="L31" s="360"/>
      <c r="M31" s="361" t="s">
        <v>31</v>
      </c>
      <c r="N31" s="338"/>
      <c r="O31" s="362" t="s">
        <v>193</v>
      </c>
      <c r="P31" s="347"/>
      <c r="Q31" s="347"/>
      <c r="R31" s="347"/>
      <c r="S31" s="347"/>
      <c r="T31" s="70"/>
      <c r="U31" s="51"/>
      <c r="V31" s="25"/>
    </row>
    <row r="32" spans="1:22" ht="2.25" customHeight="1">
      <c r="A32" s="319"/>
      <c r="B32" s="320"/>
      <c r="C32" s="320"/>
      <c r="D32" s="320"/>
      <c r="E32" s="320"/>
      <c r="F32" s="320"/>
      <c r="G32" s="320"/>
      <c r="H32" s="320"/>
      <c r="I32" s="320"/>
      <c r="J32" s="320"/>
      <c r="K32" s="320"/>
      <c r="L32" s="320"/>
      <c r="M32" s="320"/>
      <c r="N32" s="320"/>
      <c r="O32" s="320"/>
      <c r="P32" s="320"/>
      <c r="Q32" s="320"/>
      <c r="R32" s="320"/>
      <c r="S32" s="320"/>
      <c r="T32" s="27"/>
      <c r="U32" s="47"/>
      <c r="V32" s="15"/>
    </row>
    <row r="33" spans="1:23" ht="18.75" customHeight="1">
      <c r="A33" s="105" t="s">
        <v>32</v>
      </c>
      <c r="B33" s="75"/>
      <c r="C33" s="75"/>
      <c r="D33" s="75"/>
      <c r="E33" s="47"/>
      <c r="F33" s="46"/>
      <c r="G33" s="46"/>
      <c r="H33" s="143"/>
      <c r="I33" s="143"/>
      <c r="J33" s="46"/>
      <c r="K33" s="46"/>
      <c r="L33" s="46"/>
      <c r="M33" s="143" t="s">
        <v>86</v>
      </c>
      <c r="N33" s="143"/>
      <c r="O33" s="143"/>
      <c r="P33" s="144" t="s">
        <v>33</v>
      </c>
      <c r="Q33" s="97"/>
      <c r="R33" s="111" t="s">
        <v>34</v>
      </c>
      <c r="S33" s="112"/>
      <c r="T33" s="113"/>
      <c r="U33" s="114"/>
      <c r="V33" s="115"/>
      <c r="W33" s="116" t="s">
        <v>35</v>
      </c>
    </row>
    <row r="34" spans="1:22" ht="12">
      <c r="A34" s="96"/>
      <c r="B34" s="47"/>
      <c r="C34" s="47"/>
      <c r="D34" s="47"/>
      <c r="E34" s="47"/>
      <c r="F34" s="47"/>
      <c r="G34" s="47"/>
      <c r="H34" s="47"/>
      <c r="I34" s="47"/>
      <c r="J34" s="47"/>
      <c r="K34" s="47"/>
      <c r="L34" s="47"/>
      <c r="M34" s="47"/>
      <c r="N34" s="47"/>
      <c r="O34" s="47"/>
      <c r="P34" s="47"/>
      <c r="Q34" s="47"/>
      <c r="R34" s="47"/>
      <c r="S34" s="47"/>
      <c r="T34" s="27"/>
      <c r="U34" s="47"/>
      <c r="V34" s="15"/>
    </row>
    <row r="35" spans="1:22" ht="18" customHeight="1">
      <c r="A35" s="29" t="s">
        <v>36</v>
      </c>
      <c r="B35" s="47"/>
      <c r="C35" s="47"/>
      <c r="D35" s="47"/>
      <c r="E35" s="47"/>
      <c r="F35" s="47"/>
      <c r="G35" s="47"/>
      <c r="H35" s="47"/>
      <c r="I35" s="47"/>
      <c r="J35" s="47"/>
      <c r="K35" s="47"/>
      <c r="L35" s="47"/>
      <c r="M35" s="47"/>
      <c r="N35" s="47"/>
      <c r="O35" s="47"/>
      <c r="P35" s="47"/>
      <c r="Q35" s="47"/>
      <c r="R35" s="47"/>
      <c r="S35" s="47"/>
      <c r="T35" s="27"/>
      <c r="U35" s="47"/>
      <c r="V35" s="15"/>
    </row>
    <row r="36" spans="1:22" ht="18" customHeight="1">
      <c r="A36" s="29"/>
      <c r="B36" s="47"/>
      <c r="C36" s="47"/>
      <c r="D36" s="47"/>
      <c r="E36" s="47"/>
      <c r="F36" s="47"/>
      <c r="G36" s="47"/>
      <c r="H36" s="47"/>
      <c r="I36" s="47"/>
      <c r="J36" s="47"/>
      <c r="K36" s="47"/>
      <c r="L36" s="47"/>
      <c r="M36" s="47"/>
      <c r="N36" s="47"/>
      <c r="O36" s="47"/>
      <c r="P36" s="47"/>
      <c r="Q36" s="47"/>
      <c r="R36" s="47"/>
      <c r="S36" s="47"/>
      <c r="T36" s="27"/>
      <c r="U36" s="47"/>
      <c r="V36" s="15"/>
    </row>
    <row r="37" spans="1:23" ht="18" customHeight="1">
      <c r="A37" s="96"/>
      <c r="B37" s="47"/>
      <c r="C37" s="47"/>
      <c r="D37" s="47"/>
      <c r="E37" s="47"/>
      <c r="F37" s="47"/>
      <c r="G37" s="47"/>
      <c r="H37" s="47"/>
      <c r="I37" s="47"/>
      <c r="J37" s="375"/>
      <c r="K37" s="375"/>
      <c r="L37" s="375"/>
      <c r="M37" s="375"/>
      <c r="N37" s="375"/>
      <c r="O37" s="375"/>
      <c r="P37" s="375"/>
      <c r="Q37" s="47"/>
      <c r="R37" s="47"/>
      <c r="S37" s="47"/>
      <c r="T37" s="27"/>
      <c r="U37" s="47"/>
      <c r="V37" s="15"/>
      <c r="W37" s="116" t="s">
        <v>37</v>
      </c>
    </row>
    <row r="38" spans="1:26" ht="18.75" customHeight="1">
      <c r="A38" s="29"/>
      <c r="B38" s="52"/>
      <c r="C38" s="52"/>
      <c r="D38" s="376" t="s">
        <v>38</v>
      </c>
      <c r="E38" s="376"/>
      <c r="F38" s="376"/>
      <c r="G38" s="376"/>
      <c r="H38" s="376"/>
      <c r="I38" s="106"/>
      <c r="J38" s="420" t="s">
        <v>197</v>
      </c>
      <c r="K38" s="420"/>
      <c r="L38" s="420"/>
      <c r="M38" s="420"/>
      <c r="N38" s="420"/>
      <c r="O38" s="420"/>
      <c r="P38" s="420"/>
      <c r="Q38" s="421"/>
      <c r="R38" s="28" t="s">
        <v>39</v>
      </c>
      <c r="S38" s="53"/>
      <c r="T38" s="27"/>
      <c r="U38" s="47"/>
      <c r="V38" s="132"/>
      <c r="W38" s="365" t="s">
        <v>40</v>
      </c>
      <c r="X38" s="366"/>
      <c r="Y38" s="366"/>
      <c r="Z38" s="366"/>
    </row>
    <row r="39" spans="1:22" ht="3.75" customHeight="1">
      <c r="A39" s="29"/>
      <c r="B39" s="141"/>
      <c r="C39" s="141"/>
      <c r="D39" s="30"/>
      <c r="E39" s="30"/>
      <c r="F39" s="30"/>
      <c r="G39" s="30"/>
      <c r="H39" s="30"/>
      <c r="I39" s="30"/>
      <c r="J39" s="30"/>
      <c r="K39" s="30"/>
      <c r="L39" s="30"/>
      <c r="M39" s="30"/>
      <c r="N39" s="30"/>
      <c r="O39" s="30"/>
      <c r="P39" s="30"/>
      <c r="Q39" s="30"/>
      <c r="R39" s="30"/>
      <c r="S39" s="47"/>
      <c r="T39" s="27"/>
      <c r="U39" s="47"/>
      <c r="V39" s="15"/>
    </row>
    <row r="40" spans="1:22" ht="12.75" customHeight="1" thickBot="1">
      <c r="A40" s="31"/>
      <c r="B40" s="32"/>
      <c r="C40" s="32"/>
      <c r="D40" s="32"/>
      <c r="E40" s="32"/>
      <c r="F40" s="32"/>
      <c r="G40" s="32"/>
      <c r="H40" s="32"/>
      <c r="I40" s="32"/>
      <c r="J40" s="32"/>
      <c r="K40" s="32"/>
      <c r="L40" s="32"/>
      <c r="M40" s="32"/>
      <c r="N40" s="32"/>
      <c r="O40" s="32"/>
      <c r="P40" s="32"/>
      <c r="Q40" s="32"/>
      <c r="R40" s="32"/>
      <c r="S40" s="32"/>
      <c r="T40" s="33"/>
      <c r="U40" s="52"/>
      <c r="V40" s="104"/>
    </row>
  </sheetData>
  <sheetProtection password="EEAB" sheet="1" selectLockedCells="1"/>
  <mergeCells count="88">
    <mergeCell ref="B29:B31"/>
    <mergeCell ref="D29:F29"/>
    <mergeCell ref="M29:N30"/>
    <mergeCell ref="O29:S30"/>
    <mergeCell ref="C30:L31"/>
    <mergeCell ref="J37:P37"/>
    <mergeCell ref="D38:H38"/>
    <mergeCell ref="J38:Q38"/>
    <mergeCell ref="W38:Z38"/>
    <mergeCell ref="M31:N31"/>
    <mergeCell ref="O31:S31"/>
    <mergeCell ref="A32:S32"/>
    <mergeCell ref="A26:C26"/>
    <mergeCell ref="D26:F26"/>
    <mergeCell ref="L26:M26"/>
    <mergeCell ref="A27:C27"/>
    <mergeCell ref="D27:E27"/>
    <mergeCell ref="L27:M27"/>
    <mergeCell ref="A29:A30"/>
    <mergeCell ref="A25:C25"/>
    <mergeCell ref="D25:M25"/>
    <mergeCell ref="O25:P25"/>
    <mergeCell ref="Q25:S25"/>
    <mergeCell ref="A24:C24"/>
    <mergeCell ref="D24:M24"/>
    <mergeCell ref="O24:P24"/>
    <mergeCell ref="Q24:S24"/>
    <mergeCell ref="O22:P22"/>
    <mergeCell ref="Q22:S22"/>
    <mergeCell ref="A23:C23"/>
    <mergeCell ref="D23:M23"/>
    <mergeCell ref="O23:P23"/>
    <mergeCell ref="Q23:S23"/>
    <mergeCell ref="A22:C22"/>
    <mergeCell ref="F22:G22"/>
    <mergeCell ref="J22:L22"/>
    <mergeCell ref="A16:B17"/>
    <mergeCell ref="O21:P21"/>
    <mergeCell ref="A20:B20"/>
    <mergeCell ref="D20:M20"/>
    <mergeCell ref="O20:P20"/>
    <mergeCell ref="A18:B18"/>
    <mergeCell ref="D18:G18"/>
    <mergeCell ref="H18:I18"/>
    <mergeCell ref="J18:L18"/>
    <mergeCell ref="M18:T18"/>
    <mergeCell ref="B14:B15"/>
    <mergeCell ref="C14:P15"/>
    <mergeCell ref="Q14:T14"/>
    <mergeCell ref="Q15:R15"/>
    <mergeCell ref="S15:T15"/>
    <mergeCell ref="A19:S19"/>
    <mergeCell ref="A21:B21"/>
    <mergeCell ref="F21:G21"/>
    <mergeCell ref="J21:L21"/>
    <mergeCell ref="Q21:S21"/>
    <mergeCell ref="Q20:S20"/>
    <mergeCell ref="C16:T16"/>
    <mergeCell ref="C17:T17"/>
    <mergeCell ref="B11:B13"/>
    <mergeCell ref="C11:C13"/>
    <mergeCell ref="E11:J11"/>
    <mergeCell ref="K11:K13"/>
    <mergeCell ref="M11:T11"/>
    <mergeCell ref="E12:J12"/>
    <mergeCell ref="M12:T12"/>
    <mergeCell ref="E13:J13"/>
    <mergeCell ref="M13:T13"/>
    <mergeCell ref="C6:T6"/>
    <mergeCell ref="A7:B7"/>
    <mergeCell ref="C7:D7"/>
    <mergeCell ref="E7:F7"/>
    <mergeCell ref="G7:T7"/>
    <mergeCell ref="A8:A15"/>
    <mergeCell ref="B8:B10"/>
    <mergeCell ref="D8:T8"/>
    <mergeCell ref="D9:T9"/>
    <mergeCell ref="B1:Q1"/>
    <mergeCell ref="H3:L3"/>
    <mergeCell ref="M3:T3"/>
    <mergeCell ref="A4:S4"/>
    <mergeCell ref="C3:D3"/>
    <mergeCell ref="E3:G3"/>
    <mergeCell ref="A3:B3"/>
    <mergeCell ref="D10:T10"/>
    <mergeCell ref="A6:B6"/>
    <mergeCell ref="A5:B5"/>
    <mergeCell ref="C5:T5"/>
  </mergeCells>
  <printOptions horizontalCentered="1" verticalCentered="1"/>
  <pageMargins left="0.3937007874015748" right="0.3937007874015748" top="0.5902039723133478" bottom="0.5902039723133478" header="0.5117415443180114" footer="0.5117415443180114"/>
  <pageSetup horizontalDpi="600" verticalDpi="600" orientation="portrait" paperSize="9" scale="95" r:id="rId2"/>
  <drawing r:id="rId1"/>
</worksheet>
</file>

<file path=xl/worksheets/sheet7.xml><?xml version="1.0" encoding="utf-8"?>
<worksheet xmlns="http://schemas.openxmlformats.org/spreadsheetml/2006/main" xmlns:r="http://schemas.openxmlformats.org/officeDocument/2006/relationships">
  <sheetPr>
    <tabColor indexed="63"/>
    <pageSetUpPr fitToPage="1"/>
  </sheetPr>
  <dimension ref="A1:AA9"/>
  <sheetViews>
    <sheetView zoomScaleSheetLayoutView="100" zoomScalePageLayoutView="0" workbookViewId="0" topLeftCell="C1">
      <selection activeCell="G3" sqref="G3"/>
    </sheetView>
  </sheetViews>
  <sheetFormatPr defaultColWidth="9.00390625" defaultRowHeight="13.5"/>
  <cols>
    <col min="1" max="1" width="2.125" style="1" customWidth="1"/>
    <col min="2" max="2" width="9.375" style="1" customWidth="1"/>
    <col min="3" max="3" width="7.75390625" style="1" customWidth="1"/>
    <col min="4" max="4" width="31.25390625" style="1" customWidth="1"/>
    <col min="5" max="5" width="38.75390625" style="1" customWidth="1"/>
    <col min="6" max="6" width="16.125" style="1" customWidth="1"/>
    <col min="7" max="7" width="12.50390625" style="1" customWidth="1"/>
    <col min="8" max="9" width="10.00390625" style="1" customWidth="1"/>
    <col min="10" max="10" width="45.00390625" style="1" customWidth="1"/>
    <col min="11" max="11" width="60.00390625" style="1" customWidth="1"/>
    <col min="12" max="12" width="31.375" style="1" customWidth="1"/>
    <col min="13" max="14" width="25.00390625" style="1" customWidth="1"/>
    <col min="15" max="15" width="20.625" style="1" customWidth="1"/>
    <col min="16" max="17" width="22.50390625" style="1" customWidth="1"/>
    <col min="18" max="18" width="20.00390625" style="1" customWidth="1"/>
    <col min="19" max="19" width="9.00390625" style="1" customWidth="1"/>
    <col min="20" max="21" width="16.25390625" style="1" customWidth="1"/>
    <col min="22" max="22" width="12.625" style="1" customWidth="1"/>
    <col min="23" max="23" width="25.00390625" style="1" customWidth="1"/>
    <col min="25" max="25" width="14.875" style="0" customWidth="1"/>
    <col min="26" max="26" width="13.625" style="0" customWidth="1"/>
    <col min="27" max="27" width="16.50390625" style="0" customWidth="1"/>
  </cols>
  <sheetData>
    <row r="1" spans="1:23" ht="21.75" customHeight="1" thickBot="1">
      <c r="A1" s="34" t="s">
        <v>194</v>
      </c>
      <c r="B1" s="35"/>
      <c r="C1" s="35"/>
      <c r="D1" s="35"/>
      <c r="E1" s="35"/>
      <c r="F1" s="35"/>
      <c r="G1" s="35"/>
      <c r="H1" s="36"/>
      <c r="I1" s="36"/>
      <c r="J1" s="35"/>
      <c r="K1" s="35"/>
      <c r="L1" s="35"/>
      <c r="M1" s="35"/>
      <c r="N1" s="35"/>
      <c r="O1" s="35"/>
      <c r="P1" s="35"/>
      <c r="Q1" s="35"/>
      <c r="R1" s="35"/>
      <c r="S1" s="35"/>
      <c r="T1" s="35"/>
      <c r="U1" s="35"/>
      <c r="V1" s="35"/>
      <c r="W1" s="35"/>
    </row>
    <row r="2" spans="1:27" ht="41.25" customHeight="1" thickBot="1">
      <c r="A2" s="35"/>
      <c r="B2" s="37" t="s">
        <v>18</v>
      </c>
      <c r="C2" s="71" t="s">
        <v>83</v>
      </c>
      <c r="D2" s="37" t="s">
        <v>41</v>
      </c>
      <c r="E2" s="38" t="s">
        <v>42</v>
      </c>
      <c r="F2" s="54" t="s">
        <v>196</v>
      </c>
      <c r="G2" s="39" t="s">
        <v>43</v>
      </c>
      <c r="H2" s="40" t="s">
        <v>17</v>
      </c>
      <c r="I2" s="185" t="s">
        <v>196</v>
      </c>
      <c r="J2" s="39" t="s">
        <v>44</v>
      </c>
      <c r="K2" s="39" t="s">
        <v>45</v>
      </c>
      <c r="L2" s="39" t="s">
        <v>46</v>
      </c>
      <c r="M2" s="39" t="s">
        <v>47</v>
      </c>
      <c r="N2" s="39" t="s">
        <v>48</v>
      </c>
      <c r="O2" s="39" t="s">
        <v>49</v>
      </c>
      <c r="P2" s="39" t="s">
        <v>50</v>
      </c>
      <c r="Q2" s="39" t="s">
        <v>51</v>
      </c>
      <c r="R2" s="40" t="s">
        <v>52</v>
      </c>
      <c r="S2" s="65" t="s">
        <v>6</v>
      </c>
      <c r="T2" s="39" t="s">
        <v>53</v>
      </c>
      <c r="U2" s="39" t="s">
        <v>54</v>
      </c>
      <c r="V2" s="66" t="s">
        <v>10</v>
      </c>
      <c r="W2" s="67" t="s">
        <v>55</v>
      </c>
      <c r="X2" s="85" t="s">
        <v>65</v>
      </c>
      <c r="Y2" s="86" t="s">
        <v>66</v>
      </c>
      <c r="Z2" s="86" t="s">
        <v>68</v>
      </c>
      <c r="AA2" s="87" t="s">
        <v>66</v>
      </c>
    </row>
    <row r="3" spans="1:27" ht="37.5" customHeight="1" thickBot="1">
      <c r="A3" s="41"/>
      <c r="B3" s="55" t="s">
        <v>169</v>
      </c>
      <c r="C3" s="56" t="s">
        <v>168</v>
      </c>
      <c r="D3" s="57" t="s">
        <v>171</v>
      </c>
      <c r="E3" s="58" t="s">
        <v>170</v>
      </c>
      <c r="F3" s="59" t="s">
        <v>172</v>
      </c>
      <c r="G3" s="60">
        <v>0</v>
      </c>
      <c r="H3" s="61">
        <v>0.008333333333333333</v>
      </c>
      <c r="I3" s="61" t="s">
        <v>172</v>
      </c>
      <c r="J3" s="62" t="s">
        <v>175</v>
      </c>
      <c r="K3" s="62" t="s">
        <v>174</v>
      </c>
      <c r="L3" s="63" t="s">
        <v>176</v>
      </c>
      <c r="M3" s="62" t="s">
        <v>179</v>
      </c>
      <c r="N3" s="62" t="s">
        <v>177</v>
      </c>
      <c r="O3" s="63" t="s">
        <v>181</v>
      </c>
      <c r="P3" s="62" t="s">
        <v>180</v>
      </c>
      <c r="Q3" s="62" t="s">
        <v>178</v>
      </c>
      <c r="R3" s="64" t="s">
        <v>182</v>
      </c>
      <c r="S3" s="88">
        <v>29</v>
      </c>
      <c r="T3" s="89" t="s">
        <v>186</v>
      </c>
      <c r="U3" s="89" t="s">
        <v>193</v>
      </c>
      <c r="V3" s="90" t="s">
        <v>191</v>
      </c>
      <c r="W3" s="91" t="s">
        <v>192</v>
      </c>
      <c r="X3" s="92">
        <v>2</v>
      </c>
      <c r="Y3" s="93">
        <v>0</v>
      </c>
      <c r="Z3" s="93" t="s">
        <v>195</v>
      </c>
      <c r="AA3" s="94">
        <v>0</v>
      </c>
    </row>
    <row r="4" spans="1:23" ht="13.5">
      <c r="A4" s="35"/>
      <c r="B4" s="35"/>
      <c r="C4" s="35"/>
      <c r="D4" s="35"/>
      <c r="E4" s="35"/>
      <c r="F4" s="35"/>
      <c r="G4" s="35"/>
      <c r="H4" s="35"/>
      <c r="I4" s="35"/>
      <c r="J4" s="35"/>
      <c r="K4" s="35"/>
      <c r="L4" s="35"/>
      <c r="M4" s="35"/>
      <c r="N4" s="35"/>
      <c r="O4" s="35"/>
      <c r="P4" s="35"/>
      <c r="Q4" s="35"/>
      <c r="R4" s="35"/>
      <c r="S4" s="35"/>
      <c r="T4" s="35"/>
      <c r="U4" s="35"/>
      <c r="V4" s="35"/>
      <c r="W4" s="35"/>
    </row>
    <row r="5" spans="1:23" ht="13.5">
      <c r="A5" s="35"/>
      <c r="B5" s="121"/>
      <c r="C5" s="35"/>
      <c r="D5" s="35"/>
      <c r="E5" s="35"/>
      <c r="F5" s="35"/>
      <c r="G5" s="35"/>
      <c r="H5" s="35"/>
      <c r="I5" s="35"/>
      <c r="J5" s="35"/>
      <c r="K5" s="35"/>
      <c r="L5" s="35"/>
      <c r="M5" s="35"/>
      <c r="N5" s="35"/>
      <c r="O5" s="35"/>
      <c r="P5" s="35"/>
      <c r="Q5" s="35"/>
      <c r="R5" s="35"/>
      <c r="S5" s="35"/>
      <c r="T5" s="35"/>
      <c r="U5" s="35"/>
      <c r="V5" s="35"/>
      <c r="W5" s="35"/>
    </row>
    <row r="6" spans="1:23" ht="13.5">
      <c r="A6" s="35"/>
      <c r="B6" s="35"/>
      <c r="C6" s="35"/>
      <c r="D6" s="35"/>
      <c r="E6" s="35"/>
      <c r="F6" s="35"/>
      <c r="G6" s="35"/>
      <c r="H6" s="35"/>
      <c r="I6" s="35"/>
      <c r="J6" s="35"/>
      <c r="K6" s="35"/>
      <c r="L6" s="35"/>
      <c r="M6" s="35"/>
      <c r="N6" s="35"/>
      <c r="O6" s="35"/>
      <c r="P6" s="35"/>
      <c r="Q6" s="35"/>
      <c r="R6" s="35"/>
      <c r="S6" s="35"/>
      <c r="T6" s="35"/>
      <c r="U6" s="35"/>
      <c r="V6" s="35"/>
      <c r="W6" s="35"/>
    </row>
    <row r="7" spans="1:23" ht="13.5">
      <c r="A7" s="35"/>
      <c r="B7" s="35"/>
      <c r="C7" s="35"/>
      <c r="D7" s="35"/>
      <c r="E7" s="35"/>
      <c r="F7" s="35"/>
      <c r="G7" s="35"/>
      <c r="H7" s="35"/>
      <c r="I7" s="35"/>
      <c r="J7" s="35"/>
      <c r="K7" s="35"/>
      <c r="L7" s="35"/>
      <c r="M7" s="35"/>
      <c r="N7" s="35"/>
      <c r="O7" s="35"/>
      <c r="P7" s="35"/>
      <c r="Q7" s="35"/>
      <c r="R7" s="35"/>
      <c r="S7" s="35"/>
      <c r="T7" s="35"/>
      <c r="U7" s="35"/>
      <c r="V7" s="35"/>
      <c r="W7" s="35"/>
    </row>
    <row r="8" spans="1:23" ht="13.5">
      <c r="A8" s="35"/>
      <c r="B8" s="35"/>
      <c r="C8" s="35"/>
      <c r="D8" s="35"/>
      <c r="E8" s="35"/>
      <c r="F8" s="35"/>
      <c r="G8" s="35"/>
      <c r="H8" s="35"/>
      <c r="I8" s="35"/>
      <c r="J8" s="35"/>
      <c r="K8" s="35"/>
      <c r="L8" s="35"/>
      <c r="M8" s="35"/>
      <c r="N8" s="35"/>
      <c r="O8" s="35"/>
      <c r="P8" s="35"/>
      <c r="Q8" s="35"/>
      <c r="R8" s="35"/>
      <c r="S8" s="35"/>
      <c r="T8" s="35"/>
      <c r="U8" s="35"/>
      <c r="V8" s="35"/>
      <c r="W8" s="35"/>
    </row>
    <row r="9" spans="1:23" ht="13.5">
      <c r="A9" s="35"/>
      <c r="B9" s="35"/>
      <c r="C9" s="35"/>
      <c r="D9" s="35"/>
      <c r="E9" s="35"/>
      <c r="F9" s="35"/>
      <c r="G9" s="35"/>
      <c r="H9" s="35"/>
      <c r="I9" s="35"/>
      <c r="J9" s="35"/>
      <c r="K9" s="35"/>
      <c r="L9" s="35"/>
      <c r="M9" s="35"/>
      <c r="N9" s="35"/>
      <c r="O9" s="35"/>
      <c r="P9" s="35"/>
      <c r="Q9" s="35"/>
      <c r="R9" s="35"/>
      <c r="S9" s="35"/>
      <c r="T9" s="35"/>
      <c r="U9" s="35"/>
      <c r="V9" s="35"/>
      <c r="W9" s="35"/>
    </row>
  </sheetData>
  <sheetProtection password="EEAB" sheet="1" selectLockedCells="1"/>
  <printOptions gridLines="1" headings="1"/>
  <pageMargins left="0.19650320837816856" right="0.19650320837816856" top="0.9839047597149226" bottom="0.9839047597149226" header="0.5117415443180114" footer="0.5117415443180114"/>
  <pageSetup blackAndWhite="1" fitToWidth="2" fitToHeight="1" horizontalDpi="600" verticalDpi="600" orientation="landscape" paperSize="9" scale="3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120</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アンサンブルコンテスト県大会申込シート</dc:title>
  <dc:subject/>
  <dc:creator>takano</dc:creator>
  <cp:keywords/>
  <dc:description/>
  <cp:lastModifiedBy>yama</cp:lastModifiedBy>
  <cp:lastPrinted>2012-05-18T23:03:55Z</cp:lastPrinted>
  <dcterms:created xsi:type="dcterms:W3CDTF">2003-04-02T12:52:47Z</dcterms:created>
  <dcterms:modified xsi:type="dcterms:W3CDTF">2012-05-18T23:09:22Z</dcterms:modified>
  <cp:category/>
  <cp:version/>
  <cp:contentType/>
  <cp:contentStatus/>
</cp:coreProperties>
</file>